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\сайт\Комиссия _2022\14\"/>
    </mc:Choice>
  </mc:AlternateContent>
  <xr:revisionPtr revIDLastSave="0" documentId="13_ncr:1_{9C479DDE-6D9A-494B-AD2A-5FB38F66C100}" xr6:coauthVersionLast="47" xr6:coauthVersionMax="47" xr10:uidLastSave="{00000000-0000-0000-0000-000000000000}"/>
  <bookViews>
    <workbookView xWindow="-120" yWindow="-120" windowWidth="29040" windowHeight="15840" tabRatio="594" xr2:uid="{698921B6-41A4-4967-AEF5-657D6F048102}"/>
  </bookViews>
  <sheets>
    <sheet name="Прил.1.1.1 (3.3.10.1)" sheetId="1" r:id="rId1"/>
  </sheets>
  <definedNames>
    <definedName name="_xlnm._FilterDatabase" localSheetId="0" hidden="1">'Прил.1.1.1 (3.3.10.1)'!$A$42:$U$84</definedName>
    <definedName name="_xlnm.Print_Titles" localSheetId="0">'Прил.1.1.1 (3.3.10.1)'!$1:$42</definedName>
    <definedName name="_xlnm.Print_Area" localSheetId="0">'Прил.1.1.1 (3.3.10.1)'!$A$1:$R$84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4" i="1" l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43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43" i="1"/>
  <c r="R52" i="1" l="1"/>
  <c r="R83" i="1" l="1"/>
  <c r="R81" i="1" l="1"/>
  <c r="R80" i="1"/>
  <c r="R82" i="1"/>
  <c r="R84" i="1" l="1"/>
  <c r="R79" i="1" l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1" i="1"/>
  <c r="R50" i="1"/>
  <c r="R49" i="1"/>
  <c r="R48" i="1"/>
  <c r="R47" i="1"/>
  <c r="R46" i="1"/>
  <c r="R45" i="1"/>
  <c r="R44" i="1"/>
  <c r="R36" i="1"/>
  <c r="Q35" i="1"/>
  <c r="Q37" i="1" s="1"/>
  <c r="P35" i="1"/>
  <c r="P37" i="1" s="1"/>
  <c r="O35" i="1"/>
  <c r="O37" i="1" s="1"/>
  <c r="N35" i="1"/>
  <c r="N37" i="1" s="1"/>
  <c r="M35" i="1"/>
  <c r="M37" i="1" s="1"/>
  <c r="L35" i="1"/>
  <c r="L37" i="1" s="1"/>
  <c r="K35" i="1"/>
  <c r="K37" i="1" s="1"/>
  <c r="J35" i="1"/>
  <c r="J37" i="1" s="1"/>
  <c r="I35" i="1"/>
  <c r="I37" i="1" s="1"/>
  <c r="H35" i="1"/>
  <c r="H37" i="1" s="1"/>
  <c r="G35" i="1"/>
  <c r="G37" i="1" s="1"/>
  <c r="F35" i="1"/>
  <c r="F37" i="1" s="1"/>
  <c r="E35" i="1"/>
  <c r="E37" i="1" s="1"/>
  <c r="D35" i="1"/>
  <c r="D37" i="1" s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R8" i="1"/>
  <c r="R35" i="1" l="1"/>
  <c r="R37" i="1" s="1"/>
  <c r="R43" i="1"/>
</calcChain>
</file>

<file path=xl/sharedStrings.xml><?xml version="1.0" encoding="utf-8"?>
<sst xmlns="http://schemas.openxmlformats.org/spreadsheetml/2006/main" count="161" uniqueCount="99">
  <si>
    <t>№ п/п</t>
  </si>
  <si>
    <t>код</t>
  </si>
  <si>
    <t>Наименование медицинской организации</t>
  </si>
  <si>
    <t>Компьютерная томография</t>
  </si>
  <si>
    <t>Магнитно резонансная томография</t>
  </si>
  <si>
    <t>Ультразвуковые исследования сердечно-сосудистой системы</t>
  </si>
  <si>
    <t>Эндоскопические диагностические исследования</t>
  </si>
  <si>
    <t>Молекулярно-генетические исследования с целью выявления онкологических заболеваний</t>
  </si>
  <si>
    <t>Патологоанатомические исследования с целью выявления онкологических заболеваний</t>
  </si>
  <si>
    <t>Тестирование на выявление новой коронавирусной инфекции ( COVID-19)</t>
  </si>
  <si>
    <t>Объём финансовых средств, 
тыс. руб.</t>
  </si>
  <si>
    <t>Количество услуг</t>
  </si>
  <si>
    <t>Объём финансовых средств, тыс. руб.</t>
  </si>
  <si>
    <t>ГБУЗ КО "Центральная городская клиническая больница"</t>
  </si>
  <si>
    <t>ГБУЗ КО "Городская больница № 2"</t>
  </si>
  <si>
    <t>ГБУЗ КО "Городская больница № 3"</t>
  </si>
  <si>
    <t>ГБУЗ КО "Городская больница № 4"</t>
  </si>
  <si>
    <t>ГБУЗ КО "Городская поликлиника № 3"</t>
  </si>
  <si>
    <t>ГБУЗ КО "Городская детская поликлиника "</t>
  </si>
  <si>
    <t>ГБУЗ КО "Багратионовская ЦРБ"</t>
  </si>
  <si>
    <t>ГБУЗ КО "Балтийская ЦРБ"</t>
  </si>
  <si>
    <t>ГБУЗ КО "Гвардейская ЦРБ"</t>
  </si>
  <si>
    <t>ГАУЗ КО "Гурьевская ЦРБ"</t>
  </si>
  <si>
    <t>ГБУЗ КО "Гусевская ЦРБ"</t>
  </si>
  <si>
    <t>ГБУЗ КО "Зеленоградская ЦРБ"</t>
  </si>
  <si>
    <t>ГБУЗ КО "Краснознаменская ЦРБ"</t>
  </si>
  <si>
    <t>ГБУЗ КО "Ладушкинская ГБ"</t>
  </si>
  <si>
    <t>ГБУЗ КО "Мамоновская ГБ"</t>
  </si>
  <si>
    <t>ГБУЗ КО "Межрайонная больница № 1"</t>
  </si>
  <si>
    <t>ГБУЗ КО "Неманская ЦРБ"</t>
  </si>
  <si>
    <t>ГБУЗ КО "Нестеровская ЦРБ"</t>
  </si>
  <si>
    <t>ГБУЗ КО "Озерская ЦРБ"</t>
  </si>
  <si>
    <t>ГБУЗ КО "Полесская ЦРБ"</t>
  </si>
  <si>
    <t>ГБУЗ КО "Правдинская ЦРБ"</t>
  </si>
  <si>
    <t>ГБУЗ КО "Светловская ЦГБ"</t>
  </si>
  <si>
    <t>ГБУЗ КО "Славская ЦРБ"</t>
  </si>
  <si>
    <t>ГБУЗ КО "Советская ЦГБ"</t>
  </si>
  <si>
    <t>ГБУЗ КО "Черняховская ЦРБ"</t>
  </si>
  <si>
    <t>ФГБУ "1409 Военно-морской клинический госпиталь" МО РФ</t>
  </si>
  <si>
    <t>ЧУЗ "РЖД-МЕДИЦИНА" г.Калининград</t>
  </si>
  <si>
    <t>ИТОГО:</t>
  </si>
  <si>
    <t>неприкрепленные к МО</t>
  </si>
  <si>
    <t>Итого по Терпрогр.:</t>
  </si>
  <si>
    <t>ГБУЗ "Областная клиническая больница КО"</t>
  </si>
  <si>
    <t>ГБУЗ "Детская областная больница КО"</t>
  </si>
  <si>
    <t>ГБУЗ "Инфекционная больница КО"</t>
  </si>
  <si>
    <t xml:space="preserve">ГБУЗ "Центр специализированных видов медицинской помощи КО" </t>
  </si>
  <si>
    <t>ГБУЗ КО "Городская клиническая больница скорой медицинской помощи"</t>
  </si>
  <si>
    <t>ГБУЗ КО "Городская детская поликлиника"</t>
  </si>
  <si>
    <t>ФГБУ "Федеральный центр высоких медицинских технологий" МЗ РФ</t>
  </si>
  <si>
    <t>ЗАО "СЗ Центр доказательной медицины" (г.Санкт-Петербург)</t>
  </si>
  <si>
    <t>ООО "МРТ-Эксперт Калининград"</t>
  </si>
  <si>
    <t>ООО "ЛДЦ Международного института биологических систем - Калининград"</t>
  </si>
  <si>
    <t>ООО "НМЦ клинической лабораторной диагностики Ситилаб"</t>
  </si>
  <si>
    <t>ГБУЗ -</t>
  </si>
  <si>
    <t>Государственное бюджетное учреждение здравоохранения</t>
  </si>
  <si>
    <t>ЗАО -</t>
  </si>
  <si>
    <t>Закрытое акционерное общество</t>
  </si>
  <si>
    <t>ФГБУ -</t>
  </si>
  <si>
    <t xml:space="preserve">Федеральное государственное бюджетное учреждение </t>
  </si>
  <si>
    <t xml:space="preserve">КО - </t>
  </si>
  <si>
    <t>Калининградская область</t>
  </si>
  <si>
    <t>СЗ-</t>
  </si>
  <si>
    <t>Северо-западный</t>
  </si>
  <si>
    <t>ЦРБ-</t>
  </si>
  <si>
    <t>Центральная районная больница</t>
  </si>
  <si>
    <t xml:space="preserve">МО - </t>
  </si>
  <si>
    <t>Министерство обороны</t>
  </si>
  <si>
    <t>ЦГБ-</t>
  </si>
  <si>
    <t>Центральная городская больница</t>
  </si>
  <si>
    <t xml:space="preserve">МЗ - </t>
  </si>
  <si>
    <t>Министерство здравоохранения</t>
  </si>
  <si>
    <t xml:space="preserve">ЧУЗ - </t>
  </si>
  <si>
    <t>Частное учреждение здравоохранения</t>
  </si>
  <si>
    <t>РФ -</t>
  </si>
  <si>
    <t>Российская Федерация</t>
  </si>
  <si>
    <t>РЖД-</t>
  </si>
  <si>
    <t>Российские железные дороги</t>
  </si>
  <si>
    <t>ФГАОУ ВО -</t>
  </si>
  <si>
    <t>Федеральное государственное автономное образовательное учреждение высшего образования</t>
  </si>
  <si>
    <t xml:space="preserve">ООО - </t>
  </si>
  <si>
    <t>Общество с ограниченной ответственностью</t>
  </si>
  <si>
    <t xml:space="preserve">ЛДЦ - </t>
  </si>
  <si>
    <t>Лечебно диагностический центр</t>
  </si>
  <si>
    <t>Объем диагностических (лабораторных) исследований и объем финансовых средств, не включенных в подушевое финансирование в рамках базовой Программы обязательного медицинского страхования в разрезе медицинских организаций-фондодержателей на 2023 год</t>
  </si>
  <si>
    <t xml:space="preserve">Объем диагностических (лабораторных) исследований и объем финансовых средств, не включенных в подушевое финансирование в рамках базовой Программы обязательного медицинского страхования в разрезе медицинских организаций, выполняющих исследования, на 2023 год 
</t>
  </si>
  <si>
    <t>ООО "СПЕКТР КАЛИНИНГРАД"</t>
  </si>
  <si>
    <t xml:space="preserve">НМЦ - </t>
  </si>
  <si>
    <t>ООО "КЛИНИКА "ДОБРЫЙ ДОКТОРЪ"</t>
  </si>
  <si>
    <t>ООО "ОНКОЛОГИЧЕСКИЙ НАУЧНЫЙ ЦЕНТР"</t>
  </si>
  <si>
    <t>ООО "ВИТАЛАБ"</t>
  </si>
  <si>
    <t>ООО "НПФ "ХЕЛИКС"</t>
  </si>
  <si>
    <t>Приложение № 6</t>
  </si>
  <si>
    <t>ООО "Медицинский центр "ВиоМар"</t>
  </si>
  <si>
    <t xml:space="preserve">НПФ - </t>
  </si>
  <si>
    <t>Научно-производственная фирма</t>
  </si>
  <si>
    <t>Научно-методический центр</t>
  </si>
  <si>
    <t>к Выписке из Протокола</t>
  </si>
  <si>
    <t>заседания Комиссии № 14 от 30.12.2022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</si>
</sst>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_-* #,##0.00_р_._-;\-* #,##0.00_р_._-;_-* &quot;-&quot;??_р_._-;_-@_-"/>
    <numFmt numFmtId="166" formatCode="_-* #,##0_р_._-;\-* #,##0_р_._-;_-* &quot;-&quot;??_р_._-;_-@_-"/>
    <numFmt numFmtId="167" formatCode="0.00000"/>
    <numFmt numFmtId="168" formatCode="_-* #,##0.00\ _₽_-;\-* #,##0.0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8" tint="-0.249977111117893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3" fillId="0" borderId="0"/>
  </cellStyleXfs>
  <cellXfs count="72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3" fontId="6" fillId="0" borderId="2" xfId="0" applyNumberFormat="1" applyFont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center" vertical="center"/>
    </xf>
    <xf numFmtId="165" fontId="2" fillId="0" borderId="0" xfId="1" applyFont="1" applyFill="1" applyAlignment="1">
      <alignment vertical="top"/>
    </xf>
    <xf numFmtId="0" fontId="2" fillId="0" borderId="2" xfId="0" applyFont="1" applyBorder="1" applyAlignment="1">
      <alignment horizontal="justify" vertical="top" wrapText="1"/>
    </xf>
    <xf numFmtId="164" fontId="6" fillId="0" borderId="2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3" fontId="8" fillId="0" borderId="2" xfId="0" applyNumberFormat="1" applyFont="1" applyBorder="1" applyAlignment="1">
      <alignment horizontal="center" vertical="center"/>
    </xf>
    <xf numFmtId="164" fontId="8" fillId="0" borderId="2" xfId="1" applyNumberFormat="1" applyFont="1" applyFill="1" applyBorder="1" applyAlignment="1">
      <alignment horizontal="center" vertical="center"/>
    </xf>
    <xf numFmtId="164" fontId="8" fillId="0" borderId="2" xfId="1" applyNumberFormat="1" applyFont="1" applyFill="1" applyBorder="1" applyAlignment="1">
      <alignment horizontal="right" vertical="center"/>
    </xf>
    <xf numFmtId="166" fontId="8" fillId="0" borderId="2" xfId="1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3" fontId="8" fillId="0" borderId="2" xfId="0" applyNumberFormat="1" applyFont="1" applyBorder="1" applyAlignment="1">
      <alignment horizontal="center" vertical="top"/>
    </xf>
    <xf numFmtId="164" fontId="8" fillId="0" borderId="2" xfId="0" applyNumberFormat="1" applyFont="1" applyBorder="1" applyAlignment="1">
      <alignment horizontal="center" vertical="top"/>
    </xf>
    <xf numFmtId="4" fontId="7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vertical="top"/>
    </xf>
    <xf numFmtId="3" fontId="7" fillId="0" borderId="0" xfId="0" applyNumberFormat="1" applyFont="1" applyAlignment="1">
      <alignment horizontal="center" vertical="top"/>
    </xf>
    <xf numFmtId="164" fontId="7" fillId="0" borderId="0" xfId="1" applyNumberFormat="1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0" xfId="0" applyNumberFormat="1" applyFont="1" applyAlignment="1">
      <alignment horizontal="center" vertical="top"/>
    </xf>
    <xf numFmtId="0" fontId="10" fillId="0" borderId="0" xfId="0" applyFont="1" applyAlignment="1">
      <alignment vertical="top"/>
    </xf>
    <xf numFmtId="164" fontId="10" fillId="0" borderId="0" xfId="1" applyNumberFormat="1" applyFont="1" applyFill="1" applyBorder="1" applyAlignment="1">
      <alignment horizontal="center" vertical="top"/>
    </xf>
    <xf numFmtId="164" fontId="10" fillId="0" borderId="0" xfId="1" applyNumberFormat="1" applyFont="1" applyFill="1" applyBorder="1" applyAlignment="1">
      <alignment horizontal="right" vertical="top"/>
    </xf>
    <xf numFmtId="3" fontId="10" fillId="0" borderId="0" xfId="0" applyNumberFormat="1" applyFont="1" applyAlignment="1">
      <alignment horizontal="center" vertical="top"/>
    </xf>
    <xf numFmtId="166" fontId="10" fillId="0" borderId="0" xfId="1" applyNumberFormat="1" applyFont="1" applyFill="1" applyBorder="1" applyAlignment="1">
      <alignment horizontal="center" vertical="top"/>
    </xf>
    <xf numFmtId="164" fontId="11" fillId="0" borderId="0" xfId="1" applyNumberFormat="1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2" fontId="12" fillId="0" borderId="0" xfId="0" applyNumberFormat="1" applyFont="1" applyAlignment="1">
      <alignment vertical="top"/>
    </xf>
    <xf numFmtId="167" fontId="7" fillId="0" borderId="0" xfId="0" applyNumberFormat="1" applyFont="1" applyAlignment="1">
      <alignment vertical="top"/>
    </xf>
    <xf numFmtId="0" fontId="14" fillId="0" borderId="0" xfId="2" applyFont="1" applyAlignment="1">
      <alignment vertical="top"/>
    </xf>
    <xf numFmtId="164" fontId="14" fillId="0" borderId="0" xfId="2" applyNumberFormat="1" applyFont="1" applyAlignment="1">
      <alignment vertical="top"/>
    </xf>
    <xf numFmtId="168" fontId="2" fillId="0" borderId="0" xfId="0" applyNumberFormat="1" applyFont="1" applyAlignment="1">
      <alignment vertical="top"/>
    </xf>
    <xf numFmtId="164" fontId="15" fillId="0" borderId="0" xfId="0" applyNumberFormat="1" applyFont="1" applyAlignment="1">
      <alignment horizontal="left" vertical="top"/>
    </xf>
    <xf numFmtId="0" fontId="15" fillId="0" borderId="0" xfId="0" applyFont="1" applyAlignment="1">
      <alignment vertical="top"/>
    </xf>
    <xf numFmtId="164" fontId="14" fillId="0" borderId="0" xfId="2" applyNumberFormat="1" applyFont="1" applyAlignment="1">
      <alignment horizontal="left" vertical="center"/>
    </xf>
    <xf numFmtId="0" fontId="14" fillId="0" borderId="0" xfId="2" applyFont="1" applyAlignment="1">
      <alignment vertical="center"/>
    </xf>
    <xf numFmtId="168" fontId="16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4" xfId="2" xr:uid="{67162C22-BA8B-44D0-9543-14BE6B175EA1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BE73D-1646-48D6-BB4C-F07933D73D82}">
  <sheetPr>
    <pageSetUpPr fitToPage="1"/>
  </sheetPr>
  <dimension ref="A1:U93"/>
  <sheetViews>
    <sheetView tabSelected="1" view="pageBreakPreview" zoomScale="70" zoomScaleNormal="70" zoomScaleSheetLayoutView="70" workbookViewId="0">
      <pane xSplit="3" ySplit="42" topLeftCell="D67" activePane="bottomRight" state="frozen"/>
      <selection pane="topRight" activeCell="D1" sqref="D1"/>
      <selection pane="bottomLeft" activeCell="A43" sqref="A43"/>
      <selection pane="bottomRight" activeCell="C84" sqref="C84"/>
    </sheetView>
  </sheetViews>
  <sheetFormatPr defaultColWidth="9.140625" defaultRowHeight="15.75" outlineLevelRow="1" x14ac:dyDescent="0.25"/>
  <cols>
    <col min="1" max="1" width="8" style="1" bestFit="1" customWidth="1"/>
    <col min="2" max="2" width="11.140625" style="1" customWidth="1"/>
    <col min="3" max="3" width="41" style="1" customWidth="1"/>
    <col min="4" max="4" width="14.28515625" style="2" customWidth="1"/>
    <col min="5" max="5" width="18.42578125" style="3" customWidth="1"/>
    <col min="6" max="6" width="13.5703125" style="2" customWidth="1"/>
    <col min="7" max="7" width="16.85546875" style="3" customWidth="1"/>
    <col min="8" max="8" width="13.5703125" style="2" customWidth="1"/>
    <col min="9" max="9" width="14.7109375" style="3" customWidth="1"/>
    <col min="10" max="10" width="13.85546875" style="2" customWidth="1"/>
    <col min="11" max="11" width="15" style="3" customWidth="1"/>
    <col min="12" max="12" width="14" style="2" customWidth="1"/>
    <col min="13" max="13" width="16.85546875" style="3" customWidth="1"/>
    <col min="14" max="14" width="13.5703125" style="2" customWidth="1"/>
    <col min="15" max="15" width="17.42578125" style="3" customWidth="1"/>
    <col min="16" max="16" width="13.140625" style="2" customWidth="1"/>
    <col min="17" max="17" width="15" style="3" customWidth="1"/>
    <col min="18" max="18" width="15.5703125" style="3" customWidth="1"/>
    <col min="19" max="19" width="16.85546875" style="2" customWidth="1"/>
    <col min="20" max="20" width="14.42578125" style="2" customWidth="1"/>
    <col min="21" max="26" width="10.5703125" style="2" bestFit="1" customWidth="1"/>
    <col min="27" max="16384" width="9.140625" style="2"/>
  </cols>
  <sheetData>
    <row r="1" spans="1:21" x14ac:dyDescent="0.25">
      <c r="R1" s="60" t="s">
        <v>92</v>
      </c>
    </row>
    <row r="2" spans="1:21" x14ac:dyDescent="0.25">
      <c r="R2" s="60" t="s">
        <v>97</v>
      </c>
    </row>
    <row r="3" spans="1:21" x14ac:dyDescent="0.25">
      <c r="R3" s="60" t="s">
        <v>98</v>
      </c>
    </row>
    <row r="4" spans="1:21" ht="39.75" hidden="1" customHeight="1" outlineLevel="1" x14ac:dyDescent="0.3">
      <c r="A4" s="70" t="s">
        <v>84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</row>
    <row r="5" spans="1:21" s="4" customFormat="1" ht="11.25" hidden="1" customHeight="1" outlineLevel="1" x14ac:dyDescent="0.25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spans="1:21" s="1" customFormat="1" ht="60" hidden="1" customHeight="1" outlineLevel="1" x14ac:dyDescent="0.25">
      <c r="A6" s="62" t="s">
        <v>0</v>
      </c>
      <c r="B6" s="63" t="s">
        <v>1</v>
      </c>
      <c r="C6" s="62" t="s">
        <v>2</v>
      </c>
      <c r="D6" s="65" t="s">
        <v>3</v>
      </c>
      <c r="E6" s="66"/>
      <c r="F6" s="67" t="s">
        <v>4</v>
      </c>
      <c r="G6" s="68"/>
      <c r="H6" s="67" t="s">
        <v>5</v>
      </c>
      <c r="I6" s="68"/>
      <c r="J6" s="67" t="s">
        <v>6</v>
      </c>
      <c r="K6" s="68"/>
      <c r="L6" s="67" t="s">
        <v>7</v>
      </c>
      <c r="M6" s="68"/>
      <c r="N6" s="67" t="s">
        <v>8</v>
      </c>
      <c r="O6" s="68"/>
      <c r="P6" s="67" t="s">
        <v>9</v>
      </c>
      <c r="Q6" s="68"/>
      <c r="R6" s="69" t="s">
        <v>10</v>
      </c>
    </row>
    <row r="7" spans="1:21" s="1" customFormat="1" ht="72.75" hidden="1" customHeight="1" outlineLevel="1" x14ac:dyDescent="0.25">
      <c r="A7" s="62"/>
      <c r="B7" s="64"/>
      <c r="C7" s="62"/>
      <c r="D7" s="5" t="s">
        <v>11</v>
      </c>
      <c r="E7" s="6" t="s">
        <v>12</v>
      </c>
      <c r="F7" s="5" t="s">
        <v>11</v>
      </c>
      <c r="G7" s="6" t="s">
        <v>12</v>
      </c>
      <c r="H7" s="5" t="s">
        <v>11</v>
      </c>
      <c r="I7" s="6" t="s">
        <v>12</v>
      </c>
      <c r="J7" s="5" t="s">
        <v>11</v>
      </c>
      <c r="K7" s="6" t="s">
        <v>12</v>
      </c>
      <c r="L7" s="5" t="s">
        <v>11</v>
      </c>
      <c r="M7" s="6" t="s">
        <v>12</v>
      </c>
      <c r="N7" s="5" t="s">
        <v>11</v>
      </c>
      <c r="O7" s="6" t="s">
        <v>12</v>
      </c>
      <c r="P7" s="5" t="s">
        <v>11</v>
      </c>
      <c r="Q7" s="6" t="s">
        <v>12</v>
      </c>
      <c r="R7" s="69"/>
    </row>
    <row r="8" spans="1:21" ht="32.25" hidden="1" customHeight="1" outlineLevel="1" x14ac:dyDescent="0.25">
      <c r="A8" s="7">
        <v>1</v>
      </c>
      <c r="B8" s="8">
        <v>390440</v>
      </c>
      <c r="C8" s="9" t="s">
        <v>13</v>
      </c>
      <c r="D8" s="10"/>
      <c r="E8" s="11"/>
      <c r="F8" s="10"/>
      <c r="G8" s="11"/>
      <c r="H8" s="10"/>
      <c r="I8" s="11"/>
      <c r="J8" s="10"/>
      <c r="K8" s="11"/>
      <c r="L8" s="10"/>
      <c r="M8" s="11"/>
      <c r="N8" s="10"/>
      <c r="O8" s="11"/>
      <c r="P8" s="12"/>
      <c r="Q8" s="11"/>
      <c r="R8" s="15">
        <f t="shared" ref="R8:R36" si="0">E8+G8+I8+K8+M8+O8+Q8</f>
        <v>0</v>
      </c>
      <c r="U8" s="13"/>
    </row>
    <row r="9" spans="1:21" hidden="1" outlineLevel="1" x14ac:dyDescent="0.25">
      <c r="A9" s="7">
        <f>A8+1</f>
        <v>2</v>
      </c>
      <c r="B9" s="8">
        <v>390100</v>
      </c>
      <c r="C9" s="14" t="s">
        <v>14</v>
      </c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2"/>
      <c r="Q9" s="11"/>
      <c r="R9" s="15">
        <f t="shared" si="0"/>
        <v>0</v>
      </c>
    </row>
    <row r="10" spans="1:21" hidden="1" outlineLevel="1" x14ac:dyDescent="0.25">
      <c r="A10" s="7">
        <f t="shared" ref="A10:A34" si="1">A9+1</f>
        <v>3</v>
      </c>
      <c r="B10" s="8">
        <v>390090</v>
      </c>
      <c r="C10" s="14" t="s">
        <v>15</v>
      </c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2"/>
      <c r="Q10" s="11"/>
      <c r="R10" s="15">
        <f t="shared" si="0"/>
        <v>0</v>
      </c>
    </row>
    <row r="11" spans="1:21" hidden="1" outlineLevel="1" x14ac:dyDescent="0.25">
      <c r="A11" s="7">
        <f t="shared" si="1"/>
        <v>4</v>
      </c>
      <c r="B11" s="8">
        <v>390400</v>
      </c>
      <c r="C11" s="14" t="s">
        <v>16</v>
      </c>
      <c r="D11" s="10"/>
      <c r="E11" s="11"/>
      <c r="F11" s="10"/>
      <c r="G11" s="11"/>
      <c r="H11" s="10"/>
      <c r="I11" s="11"/>
      <c r="J11" s="10"/>
      <c r="K11" s="11"/>
      <c r="L11" s="10"/>
      <c r="M11" s="11"/>
      <c r="N11" s="10"/>
      <c r="O11" s="11"/>
      <c r="P11" s="12"/>
      <c r="Q11" s="11"/>
      <c r="R11" s="15">
        <f t="shared" si="0"/>
        <v>0</v>
      </c>
    </row>
    <row r="12" spans="1:21" ht="31.5" hidden="1" outlineLevel="1" x14ac:dyDescent="0.25">
      <c r="A12" s="7">
        <f t="shared" si="1"/>
        <v>5</v>
      </c>
      <c r="B12" s="8">
        <v>390110</v>
      </c>
      <c r="C12" s="14" t="s">
        <v>17</v>
      </c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2"/>
      <c r="Q12" s="11"/>
      <c r="R12" s="15">
        <f t="shared" si="0"/>
        <v>0</v>
      </c>
    </row>
    <row r="13" spans="1:21" ht="31.5" hidden="1" customHeight="1" outlineLevel="1" x14ac:dyDescent="0.25">
      <c r="A13" s="7">
        <f t="shared" si="1"/>
        <v>6</v>
      </c>
      <c r="B13" s="8">
        <v>390890</v>
      </c>
      <c r="C13" s="9" t="s">
        <v>18</v>
      </c>
      <c r="D13" s="10"/>
      <c r="E13" s="11"/>
      <c r="F13" s="10"/>
      <c r="G13" s="11"/>
      <c r="H13" s="10"/>
      <c r="I13" s="11"/>
      <c r="J13" s="10"/>
      <c r="K13" s="11"/>
      <c r="L13" s="10"/>
      <c r="M13" s="11"/>
      <c r="N13" s="10"/>
      <c r="O13" s="11"/>
      <c r="P13" s="12"/>
      <c r="Q13" s="11"/>
      <c r="R13" s="15">
        <f t="shared" si="0"/>
        <v>0</v>
      </c>
    </row>
    <row r="14" spans="1:21" hidden="1" outlineLevel="1" x14ac:dyDescent="0.25">
      <c r="A14" s="7">
        <f t="shared" si="1"/>
        <v>7</v>
      </c>
      <c r="B14" s="8">
        <v>390200</v>
      </c>
      <c r="C14" s="14" t="s">
        <v>19</v>
      </c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0"/>
      <c r="O14" s="11"/>
      <c r="P14" s="12"/>
      <c r="Q14" s="11"/>
      <c r="R14" s="15">
        <f t="shared" si="0"/>
        <v>0</v>
      </c>
    </row>
    <row r="15" spans="1:21" hidden="1" outlineLevel="1" x14ac:dyDescent="0.25">
      <c r="A15" s="7">
        <f t="shared" si="1"/>
        <v>8</v>
      </c>
      <c r="B15" s="8">
        <v>390160</v>
      </c>
      <c r="C15" s="14" t="s">
        <v>20</v>
      </c>
      <c r="D15" s="10"/>
      <c r="E15" s="11"/>
      <c r="F15" s="10"/>
      <c r="G15" s="11"/>
      <c r="H15" s="10"/>
      <c r="I15" s="11"/>
      <c r="J15" s="10"/>
      <c r="K15" s="11"/>
      <c r="L15" s="10"/>
      <c r="M15" s="11"/>
      <c r="N15" s="10"/>
      <c r="O15" s="11"/>
      <c r="P15" s="12"/>
      <c r="Q15" s="11"/>
      <c r="R15" s="15">
        <f t="shared" si="0"/>
        <v>0</v>
      </c>
    </row>
    <row r="16" spans="1:21" hidden="1" outlineLevel="1" x14ac:dyDescent="0.25">
      <c r="A16" s="7">
        <f t="shared" si="1"/>
        <v>9</v>
      </c>
      <c r="B16" s="8">
        <v>390210</v>
      </c>
      <c r="C16" s="14" t="s">
        <v>21</v>
      </c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1"/>
      <c r="P16" s="12"/>
      <c r="Q16" s="11"/>
      <c r="R16" s="15">
        <f t="shared" si="0"/>
        <v>0</v>
      </c>
    </row>
    <row r="17" spans="1:18" s="16" customFormat="1" hidden="1" outlineLevel="1" x14ac:dyDescent="0.25">
      <c r="A17" s="7">
        <f t="shared" si="1"/>
        <v>10</v>
      </c>
      <c r="B17" s="8">
        <v>390220</v>
      </c>
      <c r="C17" s="14" t="s">
        <v>22</v>
      </c>
      <c r="D17" s="10"/>
      <c r="E17" s="11"/>
      <c r="F17" s="10"/>
      <c r="G17" s="11"/>
      <c r="H17" s="10"/>
      <c r="I17" s="11"/>
      <c r="J17" s="10"/>
      <c r="K17" s="11"/>
      <c r="L17" s="10"/>
      <c r="M17" s="11"/>
      <c r="N17" s="10"/>
      <c r="O17" s="11"/>
      <c r="P17" s="12"/>
      <c r="Q17" s="11"/>
      <c r="R17" s="15">
        <f t="shared" si="0"/>
        <v>0</v>
      </c>
    </row>
    <row r="18" spans="1:18" hidden="1" outlineLevel="1" x14ac:dyDescent="0.25">
      <c r="A18" s="7">
        <f t="shared" si="1"/>
        <v>11</v>
      </c>
      <c r="B18" s="8">
        <v>390230</v>
      </c>
      <c r="C18" s="14" t="s">
        <v>23</v>
      </c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0"/>
      <c r="O18" s="11"/>
      <c r="P18" s="12"/>
      <c r="Q18" s="11"/>
      <c r="R18" s="15">
        <f t="shared" si="0"/>
        <v>0</v>
      </c>
    </row>
    <row r="19" spans="1:18" hidden="1" outlineLevel="1" x14ac:dyDescent="0.25">
      <c r="A19" s="7">
        <f t="shared" si="1"/>
        <v>12</v>
      </c>
      <c r="B19" s="8">
        <v>390240</v>
      </c>
      <c r="C19" s="14" t="s">
        <v>24</v>
      </c>
      <c r="D19" s="10"/>
      <c r="E19" s="11"/>
      <c r="F19" s="10"/>
      <c r="G19" s="11"/>
      <c r="H19" s="10"/>
      <c r="I19" s="11"/>
      <c r="J19" s="10"/>
      <c r="K19" s="11"/>
      <c r="L19" s="10"/>
      <c r="M19" s="11"/>
      <c r="N19" s="10"/>
      <c r="O19" s="11"/>
      <c r="P19" s="12"/>
      <c r="Q19" s="11"/>
      <c r="R19" s="15">
        <f t="shared" si="0"/>
        <v>0</v>
      </c>
    </row>
    <row r="20" spans="1:18" hidden="1" outlineLevel="1" x14ac:dyDescent="0.25">
      <c r="A20" s="7">
        <f t="shared" si="1"/>
        <v>13</v>
      </c>
      <c r="B20" s="8">
        <v>390290</v>
      </c>
      <c r="C20" s="14" t="s">
        <v>25</v>
      </c>
      <c r="D20" s="10"/>
      <c r="E20" s="11"/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2"/>
      <c r="Q20" s="11"/>
      <c r="R20" s="15">
        <f t="shared" si="0"/>
        <v>0</v>
      </c>
    </row>
    <row r="21" spans="1:18" hidden="1" outlineLevel="1" x14ac:dyDescent="0.25">
      <c r="A21" s="7">
        <f t="shared" si="1"/>
        <v>14</v>
      </c>
      <c r="B21" s="17">
        <v>390380</v>
      </c>
      <c r="C21" s="18" t="s">
        <v>26</v>
      </c>
      <c r="D21" s="10"/>
      <c r="E21" s="11"/>
      <c r="F21" s="10"/>
      <c r="G21" s="11"/>
      <c r="H21" s="10"/>
      <c r="I21" s="11"/>
      <c r="J21" s="10"/>
      <c r="K21" s="11"/>
      <c r="L21" s="10"/>
      <c r="M21" s="11"/>
      <c r="N21" s="10"/>
      <c r="O21" s="11"/>
      <c r="P21" s="12"/>
      <c r="Q21" s="11"/>
      <c r="R21" s="15">
        <f t="shared" si="0"/>
        <v>0</v>
      </c>
    </row>
    <row r="22" spans="1:18" hidden="1" outlineLevel="1" x14ac:dyDescent="0.25">
      <c r="A22" s="7">
        <f t="shared" si="1"/>
        <v>15</v>
      </c>
      <c r="B22" s="17">
        <v>390370</v>
      </c>
      <c r="C22" s="18" t="s">
        <v>27</v>
      </c>
      <c r="D22" s="10"/>
      <c r="E22" s="11"/>
      <c r="F22" s="10"/>
      <c r="G22" s="11"/>
      <c r="H22" s="10"/>
      <c r="I22" s="11"/>
      <c r="J22" s="10"/>
      <c r="K22" s="11"/>
      <c r="L22" s="10"/>
      <c r="M22" s="11"/>
      <c r="N22" s="10"/>
      <c r="O22" s="11"/>
      <c r="P22" s="12"/>
      <c r="Q22" s="11"/>
      <c r="R22" s="15">
        <f t="shared" si="0"/>
        <v>0</v>
      </c>
    </row>
    <row r="23" spans="1:18" ht="31.5" hidden="1" outlineLevel="1" x14ac:dyDescent="0.25">
      <c r="A23" s="7">
        <f t="shared" si="1"/>
        <v>16</v>
      </c>
      <c r="B23" s="17">
        <v>390480</v>
      </c>
      <c r="C23" s="19" t="s">
        <v>28</v>
      </c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12"/>
      <c r="Q23" s="11"/>
      <c r="R23" s="15">
        <f t="shared" si="0"/>
        <v>0</v>
      </c>
    </row>
    <row r="24" spans="1:18" hidden="1" outlineLevel="1" x14ac:dyDescent="0.25">
      <c r="A24" s="7">
        <f t="shared" si="1"/>
        <v>17</v>
      </c>
      <c r="B24" s="17">
        <v>390260</v>
      </c>
      <c r="C24" s="18" t="s">
        <v>29</v>
      </c>
      <c r="D24" s="10"/>
      <c r="E24" s="11"/>
      <c r="F24" s="10"/>
      <c r="G24" s="11"/>
      <c r="H24" s="10"/>
      <c r="I24" s="11"/>
      <c r="J24" s="10"/>
      <c r="K24" s="11"/>
      <c r="L24" s="10"/>
      <c r="M24" s="11"/>
      <c r="N24" s="10"/>
      <c r="O24" s="11"/>
      <c r="P24" s="12"/>
      <c r="Q24" s="11"/>
      <c r="R24" s="15">
        <f t="shared" si="0"/>
        <v>0</v>
      </c>
    </row>
    <row r="25" spans="1:18" hidden="1" outlineLevel="1" x14ac:dyDescent="0.25">
      <c r="A25" s="7">
        <f t="shared" si="1"/>
        <v>18</v>
      </c>
      <c r="B25" s="17">
        <v>390250</v>
      </c>
      <c r="C25" s="18" t="s">
        <v>30</v>
      </c>
      <c r="D25" s="10"/>
      <c r="E25" s="11"/>
      <c r="F25" s="10"/>
      <c r="G25" s="11"/>
      <c r="H25" s="10"/>
      <c r="I25" s="11"/>
      <c r="J25" s="10"/>
      <c r="K25" s="11"/>
      <c r="L25" s="10"/>
      <c r="M25" s="11"/>
      <c r="N25" s="10"/>
      <c r="O25" s="11"/>
      <c r="P25" s="12"/>
      <c r="Q25" s="11"/>
      <c r="R25" s="15">
        <f t="shared" si="0"/>
        <v>0</v>
      </c>
    </row>
    <row r="26" spans="1:18" hidden="1" outlineLevel="1" x14ac:dyDescent="0.25">
      <c r="A26" s="7">
        <f t="shared" si="1"/>
        <v>19</v>
      </c>
      <c r="B26" s="17">
        <v>390300</v>
      </c>
      <c r="C26" s="18" t="s">
        <v>31</v>
      </c>
      <c r="D26" s="10"/>
      <c r="E26" s="11"/>
      <c r="F26" s="10"/>
      <c r="G26" s="11"/>
      <c r="H26" s="10"/>
      <c r="I26" s="11"/>
      <c r="J26" s="10"/>
      <c r="K26" s="11"/>
      <c r="L26" s="10"/>
      <c r="M26" s="11"/>
      <c r="N26" s="10"/>
      <c r="O26" s="11"/>
      <c r="P26" s="12"/>
      <c r="Q26" s="11"/>
      <c r="R26" s="15">
        <f t="shared" si="0"/>
        <v>0</v>
      </c>
    </row>
    <row r="27" spans="1:18" hidden="1" outlineLevel="1" x14ac:dyDescent="0.25">
      <c r="A27" s="7">
        <f t="shared" si="1"/>
        <v>20</v>
      </c>
      <c r="B27" s="17">
        <v>390310</v>
      </c>
      <c r="C27" s="18" t="s">
        <v>32</v>
      </c>
      <c r="D27" s="10"/>
      <c r="E27" s="11"/>
      <c r="F27" s="10"/>
      <c r="G27" s="11"/>
      <c r="H27" s="10"/>
      <c r="I27" s="11"/>
      <c r="J27" s="10"/>
      <c r="K27" s="11"/>
      <c r="L27" s="10"/>
      <c r="M27" s="11"/>
      <c r="N27" s="10"/>
      <c r="O27" s="11"/>
      <c r="P27" s="12"/>
      <c r="Q27" s="11"/>
      <c r="R27" s="15">
        <f t="shared" si="0"/>
        <v>0</v>
      </c>
    </row>
    <row r="28" spans="1:18" hidden="1" outlineLevel="1" x14ac:dyDescent="0.25">
      <c r="A28" s="7">
        <f t="shared" si="1"/>
        <v>21</v>
      </c>
      <c r="B28" s="17">
        <v>390320</v>
      </c>
      <c r="C28" s="18" t="s">
        <v>33</v>
      </c>
      <c r="D28" s="10"/>
      <c r="E28" s="11"/>
      <c r="F28" s="10"/>
      <c r="G28" s="11"/>
      <c r="H28" s="10"/>
      <c r="I28" s="11"/>
      <c r="J28" s="10"/>
      <c r="K28" s="11"/>
      <c r="L28" s="10"/>
      <c r="M28" s="11"/>
      <c r="N28" s="10"/>
      <c r="O28" s="11"/>
      <c r="P28" s="12"/>
      <c r="Q28" s="11"/>
      <c r="R28" s="15">
        <f t="shared" si="0"/>
        <v>0</v>
      </c>
    </row>
    <row r="29" spans="1:18" hidden="1" outlineLevel="1" x14ac:dyDescent="0.25">
      <c r="A29" s="7">
        <f t="shared" si="1"/>
        <v>22</v>
      </c>
      <c r="B29" s="17">
        <v>390180</v>
      </c>
      <c r="C29" s="18" t="s">
        <v>34</v>
      </c>
      <c r="D29" s="10"/>
      <c r="E29" s="11"/>
      <c r="F29" s="10"/>
      <c r="G29" s="11"/>
      <c r="H29" s="10"/>
      <c r="I29" s="11"/>
      <c r="J29" s="10"/>
      <c r="K29" s="11"/>
      <c r="L29" s="10"/>
      <c r="M29" s="11"/>
      <c r="N29" s="10"/>
      <c r="O29" s="11"/>
      <c r="P29" s="12"/>
      <c r="Q29" s="11"/>
      <c r="R29" s="15">
        <f t="shared" si="0"/>
        <v>0</v>
      </c>
    </row>
    <row r="30" spans="1:18" hidden="1" outlineLevel="1" x14ac:dyDescent="0.25">
      <c r="A30" s="7">
        <f t="shared" si="1"/>
        <v>23</v>
      </c>
      <c r="B30" s="17">
        <v>390270</v>
      </c>
      <c r="C30" s="18" t="s">
        <v>35</v>
      </c>
      <c r="D30" s="10"/>
      <c r="E30" s="11"/>
      <c r="F30" s="10"/>
      <c r="G30" s="11"/>
      <c r="H30" s="10"/>
      <c r="I30" s="11"/>
      <c r="J30" s="10"/>
      <c r="K30" s="11"/>
      <c r="L30" s="10"/>
      <c r="M30" s="11"/>
      <c r="N30" s="10"/>
      <c r="O30" s="11"/>
      <c r="P30" s="12"/>
      <c r="Q30" s="11"/>
      <c r="R30" s="15">
        <f t="shared" si="0"/>
        <v>0</v>
      </c>
    </row>
    <row r="31" spans="1:18" hidden="1" outlineLevel="1" x14ac:dyDescent="0.25">
      <c r="A31" s="7">
        <f t="shared" si="1"/>
        <v>24</v>
      </c>
      <c r="B31" s="17">
        <v>390190</v>
      </c>
      <c r="C31" s="18" t="s">
        <v>36</v>
      </c>
      <c r="D31" s="10"/>
      <c r="E31" s="11"/>
      <c r="F31" s="10"/>
      <c r="G31" s="11"/>
      <c r="H31" s="10"/>
      <c r="I31" s="11"/>
      <c r="J31" s="10"/>
      <c r="K31" s="11"/>
      <c r="L31" s="10"/>
      <c r="M31" s="11"/>
      <c r="N31" s="10"/>
      <c r="O31" s="11"/>
      <c r="P31" s="12"/>
      <c r="Q31" s="11"/>
      <c r="R31" s="15">
        <f t="shared" si="0"/>
        <v>0</v>
      </c>
    </row>
    <row r="32" spans="1:18" hidden="1" outlineLevel="1" x14ac:dyDescent="0.25">
      <c r="A32" s="7">
        <f t="shared" si="1"/>
        <v>25</v>
      </c>
      <c r="B32" s="17">
        <v>390280</v>
      </c>
      <c r="C32" s="18" t="s">
        <v>37</v>
      </c>
      <c r="D32" s="10"/>
      <c r="E32" s="11"/>
      <c r="F32" s="10"/>
      <c r="G32" s="11"/>
      <c r="H32" s="10"/>
      <c r="I32" s="11"/>
      <c r="J32" s="10"/>
      <c r="K32" s="11"/>
      <c r="L32" s="10"/>
      <c r="M32" s="11"/>
      <c r="N32" s="10"/>
      <c r="O32" s="11"/>
      <c r="P32" s="12"/>
      <c r="Q32" s="11"/>
      <c r="R32" s="15">
        <f t="shared" si="0"/>
        <v>0</v>
      </c>
    </row>
    <row r="33" spans="1:20" ht="31.5" hidden="1" outlineLevel="1" x14ac:dyDescent="0.25">
      <c r="A33" s="7">
        <f t="shared" si="1"/>
        <v>26</v>
      </c>
      <c r="B33" s="17">
        <v>390600</v>
      </c>
      <c r="C33" s="19" t="s">
        <v>38</v>
      </c>
      <c r="D33" s="10"/>
      <c r="E33" s="11"/>
      <c r="F33" s="10"/>
      <c r="G33" s="11"/>
      <c r="H33" s="10"/>
      <c r="I33" s="11"/>
      <c r="J33" s="10"/>
      <c r="K33" s="11"/>
      <c r="L33" s="10"/>
      <c r="M33" s="11"/>
      <c r="N33" s="10"/>
      <c r="O33" s="11"/>
      <c r="P33" s="12"/>
      <c r="Q33" s="11"/>
      <c r="R33" s="15">
        <f t="shared" si="0"/>
        <v>0</v>
      </c>
    </row>
    <row r="34" spans="1:20" ht="31.5" hidden="1" outlineLevel="1" x14ac:dyDescent="0.25">
      <c r="A34" s="20">
        <f t="shared" si="1"/>
        <v>27</v>
      </c>
      <c r="B34" s="17">
        <v>390340</v>
      </c>
      <c r="C34" s="19" t="s">
        <v>39</v>
      </c>
      <c r="D34" s="10"/>
      <c r="E34" s="11"/>
      <c r="F34" s="10"/>
      <c r="G34" s="11"/>
      <c r="H34" s="10"/>
      <c r="I34" s="11"/>
      <c r="J34" s="10"/>
      <c r="K34" s="11"/>
      <c r="L34" s="10"/>
      <c r="M34" s="11"/>
      <c r="N34" s="10"/>
      <c r="O34" s="11"/>
      <c r="P34" s="12"/>
      <c r="Q34" s="11"/>
      <c r="R34" s="15">
        <f t="shared" si="0"/>
        <v>0</v>
      </c>
    </row>
    <row r="35" spans="1:20" hidden="1" outlineLevel="1" x14ac:dyDescent="0.25">
      <c r="A35" s="20"/>
      <c r="B35" s="21"/>
      <c r="C35" s="22" t="s">
        <v>40</v>
      </c>
      <c r="D35" s="23">
        <f t="shared" ref="D35:Q35" si="2">SUM(D8:D34)</f>
        <v>0</v>
      </c>
      <c r="E35" s="24">
        <f>SUM(E8:E34)</f>
        <v>0</v>
      </c>
      <c r="F35" s="23">
        <f t="shared" si="2"/>
        <v>0</v>
      </c>
      <c r="G35" s="25">
        <f t="shared" si="2"/>
        <v>0</v>
      </c>
      <c r="H35" s="23">
        <f t="shared" si="2"/>
        <v>0</v>
      </c>
      <c r="I35" s="25">
        <f t="shared" si="2"/>
        <v>0</v>
      </c>
      <c r="J35" s="23">
        <f t="shared" si="2"/>
        <v>0</v>
      </c>
      <c r="K35" s="24">
        <f t="shared" si="2"/>
        <v>0</v>
      </c>
      <c r="L35" s="26">
        <f t="shared" si="2"/>
        <v>0</v>
      </c>
      <c r="M35" s="24">
        <f t="shared" si="2"/>
        <v>0</v>
      </c>
      <c r="N35" s="23">
        <f t="shared" si="2"/>
        <v>0</v>
      </c>
      <c r="O35" s="24">
        <f t="shared" si="2"/>
        <v>0</v>
      </c>
      <c r="P35" s="26">
        <f t="shared" si="2"/>
        <v>0</v>
      </c>
      <c r="Q35" s="24">
        <f t="shared" si="2"/>
        <v>0</v>
      </c>
      <c r="R35" s="24">
        <f t="shared" si="0"/>
        <v>0</v>
      </c>
    </row>
    <row r="36" spans="1:20" hidden="1" outlineLevel="1" x14ac:dyDescent="0.25">
      <c r="A36" s="27"/>
      <c r="B36" s="28"/>
      <c r="C36" s="29" t="s">
        <v>41</v>
      </c>
      <c r="D36" s="10"/>
      <c r="E36" s="15"/>
      <c r="F36" s="10"/>
      <c r="G36" s="11"/>
      <c r="H36" s="10"/>
      <c r="I36" s="11"/>
      <c r="J36" s="10"/>
      <c r="K36" s="11"/>
      <c r="L36" s="10"/>
      <c r="M36" s="11"/>
      <c r="N36" s="10"/>
      <c r="O36" s="11"/>
      <c r="P36" s="12"/>
      <c r="Q36" s="11"/>
      <c r="R36" s="15">
        <f t="shared" si="0"/>
        <v>0</v>
      </c>
    </row>
    <row r="37" spans="1:20" hidden="1" outlineLevel="1" x14ac:dyDescent="0.25">
      <c r="A37" s="30"/>
      <c r="B37" s="31"/>
      <c r="C37" s="32" t="s">
        <v>42</v>
      </c>
      <c r="D37" s="33">
        <f>D35+D36</f>
        <v>0</v>
      </c>
      <c r="E37" s="24">
        <f>E35+E36</f>
        <v>0</v>
      </c>
      <c r="F37" s="33">
        <f>F35+F36</f>
        <v>0</v>
      </c>
      <c r="G37" s="25">
        <f t="shared" ref="G37:R37" si="3">G35+G36</f>
        <v>0</v>
      </c>
      <c r="H37" s="33">
        <f t="shared" si="3"/>
        <v>0</v>
      </c>
      <c r="I37" s="25">
        <f t="shared" si="3"/>
        <v>0</v>
      </c>
      <c r="J37" s="33">
        <f t="shared" si="3"/>
        <v>0</v>
      </c>
      <c r="K37" s="24">
        <f>K35+K36</f>
        <v>0</v>
      </c>
      <c r="L37" s="33">
        <f t="shared" si="3"/>
        <v>0</v>
      </c>
      <c r="M37" s="24">
        <f t="shared" si="3"/>
        <v>0</v>
      </c>
      <c r="N37" s="33">
        <f t="shared" si="3"/>
        <v>0</v>
      </c>
      <c r="O37" s="24">
        <f t="shared" si="3"/>
        <v>0</v>
      </c>
      <c r="P37" s="33">
        <f t="shared" si="3"/>
        <v>0</v>
      </c>
      <c r="Q37" s="24">
        <f t="shared" si="3"/>
        <v>0</v>
      </c>
      <c r="R37" s="34">
        <f t="shared" si="3"/>
        <v>0</v>
      </c>
      <c r="S37" s="35"/>
    </row>
    <row r="38" spans="1:20" collapsed="1" x14ac:dyDescent="0.25">
      <c r="A38" s="36"/>
      <c r="B38" s="37"/>
      <c r="C38" s="37"/>
      <c r="D38" s="38"/>
      <c r="E38" s="39"/>
      <c r="F38" s="38"/>
      <c r="G38" s="40"/>
      <c r="H38" s="38"/>
      <c r="I38" s="40"/>
      <c r="J38" s="38"/>
      <c r="K38" s="39"/>
      <c r="L38" s="38"/>
      <c r="M38" s="39"/>
      <c r="N38" s="38"/>
      <c r="O38" s="39"/>
      <c r="P38" s="38"/>
      <c r="Q38" s="39"/>
      <c r="R38" s="41"/>
      <c r="S38" s="35"/>
    </row>
    <row r="39" spans="1:20" s="16" customFormat="1" ht="47.25" customHeight="1" x14ac:dyDescent="0.25">
      <c r="A39" s="61" t="s">
        <v>85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</row>
    <row r="40" spans="1:20" s="42" customFormat="1" x14ac:dyDescent="0.25">
      <c r="E40" s="43"/>
      <c r="G40" s="44">
        <v>4254.2</v>
      </c>
      <c r="H40" s="45"/>
      <c r="I40" s="44">
        <v>681.6</v>
      </c>
      <c r="J40" s="45"/>
      <c r="K40" s="43">
        <v>937.1</v>
      </c>
      <c r="L40" s="45"/>
      <c r="M40" s="43">
        <v>9879.9</v>
      </c>
      <c r="N40" s="45"/>
      <c r="O40" s="43">
        <v>2119.8000000000002</v>
      </c>
      <c r="P40" s="46"/>
      <c r="Q40" s="47">
        <v>584</v>
      </c>
      <c r="R40" s="43"/>
    </row>
    <row r="41" spans="1:20" s="16" customFormat="1" ht="60" customHeight="1" x14ac:dyDescent="0.25">
      <c r="A41" s="62" t="s">
        <v>0</v>
      </c>
      <c r="B41" s="63" t="s">
        <v>1</v>
      </c>
      <c r="C41" s="62" t="s">
        <v>2</v>
      </c>
      <c r="D41" s="65" t="s">
        <v>3</v>
      </c>
      <c r="E41" s="66"/>
      <c r="F41" s="67" t="s">
        <v>4</v>
      </c>
      <c r="G41" s="68"/>
      <c r="H41" s="67" t="s">
        <v>5</v>
      </c>
      <c r="I41" s="68"/>
      <c r="J41" s="67" t="s">
        <v>6</v>
      </c>
      <c r="K41" s="68"/>
      <c r="L41" s="67" t="s">
        <v>7</v>
      </c>
      <c r="M41" s="68"/>
      <c r="N41" s="67" t="s">
        <v>8</v>
      </c>
      <c r="O41" s="68"/>
      <c r="P41" s="67" t="s">
        <v>9</v>
      </c>
      <c r="Q41" s="68"/>
      <c r="R41" s="69" t="s">
        <v>10</v>
      </c>
    </row>
    <row r="42" spans="1:20" s="16" customFormat="1" ht="63" x14ac:dyDescent="0.25">
      <c r="A42" s="62"/>
      <c r="B42" s="64"/>
      <c r="C42" s="62"/>
      <c r="D42" s="5" t="s">
        <v>11</v>
      </c>
      <c r="E42" s="6" t="s">
        <v>12</v>
      </c>
      <c r="F42" s="5" t="s">
        <v>11</v>
      </c>
      <c r="G42" s="6" t="s">
        <v>12</v>
      </c>
      <c r="H42" s="5" t="s">
        <v>11</v>
      </c>
      <c r="I42" s="6" t="s">
        <v>12</v>
      </c>
      <c r="J42" s="5" t="s">
        <v>11</v>
      </c>
      <c r="K42" s="6" t="s">
        <v>12</v>
      </c>
      <c r="L42" s="5" t="s">
        <v>11</v>
      </c>
      <c r="M42" s="6" t="s">
        <v>12</v>
      </c>
      <c r="N42" s="5" t="s">
        <v>11</v>
      </c>
      <c r="O42" s="6" t="s">
        <v>12</v>
      </c>
      <c r="P42" s="5" t="s">
        <v>11</v>
      </c>
      <c r="Q42" s="6" t="s">
        <v>12</v>
      </c>
      <c r="R42" s="69"/>
    </row>
    <row r="43" spans="1:20" s="50" customFormat="1" ht="31.5" x14ac:dyDescent="0.25">
      <c r="A43" s="7">
        <v>1</v>
      </c>
      <c r="B43" s="48">
        <v>390470</v>
      </c>
      <c r="C43" s="49" t="s">
        <v>43</v>
      </c>
      <c r="D43" s="10">
        <v>19500</v>
      </c>
      <c r="E43" s="15">
        <f>ROUND(D43*2692.1/1000,2)</f>
        <v>52495.95</v>
      </c>
      <c r="F43" s="10">
        <v>8454</v>
      </c>
      <c r="G43" s="15">
        <f>ROUND(F43*3675.9/1000,2)</f>
        <v>31076.06</v>
      </c>
      <c r="H43" s="10">
        <v>10200</v>
      </c>
      <c r="I43" s="15">
        <f>ROUND(H43*543.6/1000,2)</f>
        <v>5544.72</v>
      </c>
      <c r="J43" s="10">
        <v>6000</v>
      </c>
      <c r="K43" s="15">
        <f>ROUND(J43*996.8/1000,2)</f>
        <v>5980.8</v>
      </c>
      <c r="L43" s="10">
        <v>463</v>
      </c>
      <c r="M43" s="15">
        <f>ROUND(L43*8371.1/1000,2)</f>
        <v>3875.82</v>
      </c>
      <c r="N43" s="10">
        <v>9352</v>
      </c>
      <c r="O43" s="15">
        <f>ROUND(N43*2064.5/1000,2)</f>
        <v>19307.2</v>
      </c>
      <c r="P43" s="12"/>
      <c r="Q43" s="15">
        <f>ROUND(P43*399.6/1000,2)</f>
        <v>0</v>
      </c>
      <c r="R43" s="11">
        <f t="shared" ref="R43:R84" si="4">E43+G43+I43+K43+M43+O43+Q43</f>
        <v>118280.55</v>
      </c>
      <c r="T43" s="51"/>
    </row>
    <row r="44" spans="1:20" s="50" customFormat="1" ht="31.5" x14ac:dyDescent="0.25">
      <c r="A44" s="7">
        <v>2</v>
      </c>
      <c r="B44" s="17">
        <v>390800</v>
      </c>
      <c r="C44" s="49" t="s">
        <v>44</v>
      </c>
      <c r="D44" s="10">
        <v>4900</v>
      </c>
      <c r="E44" s="15">
        <f t="shared" ref="E44:E84" si="5">ROUND(D44*2692.1/1000,2)</f>
        <v>13191.29</v>
      </c>
      <c r="F44" s="10">
        <v>4020</v>
      </c>
      <c r="G44" s="15">
        <f t="shared" ref="G44:G84" si="6">ROUND(F44*3675.9/1000,2)</f>
        <v>14777.12</v>
      </c>
      <c r="H44" s="10">
        <v>1500</v>
      </c>
      <c r="I44" s="15">
        <f t="shared" ref="I44:I84" si="7">ROUND(H44*543.6/1000,2)</f>
        <v>815.4</v>
      </c>
      <c r="J44" s="10">
        <v>500</v>
      </c>
      <c r="K44" s="15">
        <f t="shared" ref="K44:K84" si="8">ROUND(J44*996.8/1000,2)</f>
        <v>498.4</v>
      </c>
      <c r="L44" s="10"/>
      <c r="M44" s="15">
        <f t="shared" ref="M44:M84" si="9">ROUND(L44*8371.1/1000,2)</f>
        <v>0</v>
      </c>
      <c r="N44" s="10"/>
      <c r="O44" s="15">
        <f t="shared" ref="O44:O84" si="10">ROUND(N44*2064.5/1000,2)</f>
        <v>0</v>
      </c>
      <c r="P44" s="12"/>
      <c r="Q44" s="15">
        <f t="shared" ref="Q44:Q84" si="11">ROUND(P44*399.6/1000,2)</f>
        <v>0</v>
      </c>
      <c r="R44" s="11">
        <f t="shared" si="4"/>
        <v>29282.210000000006</v>
      </c>
    </row>
    <row r="45" spans="1:20" s="50" customFormat="1" x14ac:dyDescent="0.25">
      <c r="A45" s="7">
        <v>3</v>
      </c>
      <c r="B45" s="17">
        <v>391100</v>
      </c>
      <c r="C45" s="49" t="s">
        <v>45</v>
      </c>
      <c r="D45" s="10"/>
      <c r="E45" s="15">
        <f t="shared" si="5"/>
        <v>0</v>
      </c>
      <c r="F45" s="10"/>
      <c r="G45" s="15">
        <f t="shared" si="6"/>
        <v>0</v>
      </c>
      <c r="H45" s="10"/>
      <c r="I45" s="15">
        <f t="shared" si="7"/>
        <v>0</v>
      </c>
      <c r="J45" s="10"/>
      <c r="K45" s="15">
        <f t="shared" si="8"/>
        <v>0</v>
      </c>
      <c r="L45" s="10"/>
      <c r="M45" s="15">
        <f t="shared" si="9"/>
        <v>0</v>
      </c>
      <c r="N45" s="10"/>
      <c r="O45" s="15">
        <f t="shared" si="10"/>
        <v>0</v>
      </c>
      <c r="P45" s="12">
        <v>170000</v>
      </c>
      <c r="Q45" s="15">
        <f t="shared" si="11"/>
        <v>67932</v>
      </c>
      <c r="R45" s="11">
        <f t="shared" si="4"/>
        <v>67932</v>
      </c>
    </row>
    <row r="46" spans="1:20" s="50" customFormat="1" ht="31.5" x14ac:dyDescent="0.25">
      <c r="A46" s="7">
        <v>4</v>
      </c>
      <c r="B46" s="48">
        <v>390050</v>
      </c>
      <c r="C46" s="49" t="s">
        <v>46</v>
      </c>
      <c r="D46" s="10"/>
      <c r="E46" s="15">
        <f t="shared" si="5"/>
        <v>0</v>
      </c>
      <c r="F46" s="10"/>
      <c r="G46" s="15">
        <f t="shared" si="6"/>
        <v>0</v>
      </c>
      <c r="H46" s="10"/>
      <c r="I46" s="15">
        <f t="shared" si="7"/>
        <v>0</v>
      </c>
      <c r="J46" s="10"/>
      <c r="K46" s="15">
        <f t="shared" si="8"/>
        <v>0</v>
      </c>
      <c r="L46" s="10"/>
      <c r="M46" s="15">
        <f t="shared" si="9"/>
        <v>0</v>
      </c>
      <c r="N46" s="10"/>
      <c r="O46" s="15">
        <f t="shared" si="10"/>
        <v>0</v>
      </c>
      <c r="P46" s="12">
        <v>82046</v>
      </c>
      <c r="Q46" s="15">
        <f t="shared" si="11"/>
        <v>32785.58</v>
      </c>
      <c r="R46" s="11">
        <f t="shared" si="4"/>
        <v>32785.58</v>
      </c>
    </row>
    <row r="47" spans="1:20" s="50" customFormat="1" ht="31.5" x14ac:dyDescent="0.25">
      <c r="A47" s="7">
        <v>5</v>
      </c>
      <c r="B47" s="8">
        <v>390440</v>
      </c>
      <c r="C47" s="9" t="s">
        <v>13</v>
      </c>
      <c r="D47" s="10">
        <v>2200</v>
      </c>
      <c r="E47" s="15">
        <f t="shared" si="5"/>
        <v>5922.62</v>
      </c>
      <c r="F47" s="10"/>
      <c r="G47" s="15">
        <f t="shared" si="6"/>
        <v>0</v>
      </c>
      <c r="H47" s="10">
        <v>14439</v>
      </c>
      <c r="I47" s="15">
        <f t="shared" si="7"/>
        <v>7849.04</v>
      </c>
      <c r="J47" s="10">
        <v>2500</v>
      </c>
      <c r="K47" s="15">
        <f t="shared" si="8"/>
        <v>2492</v>
      </c>
      <c r="L47" s="10"/>
      <c r="M47" s="15">
        <f t="shared" si="9"/>
        <v>0</v>
      </c>
      <c r="N47" s="10">
        <v>3500</v>
      </c>
      <c r="O47" s="15">
        <f t="shared" si="10"/>
        <v>7225.75</v>
      </c>
      <c r="P47" s="12">
        <v>32077</v>
      </c>
      <c r="Q47" s="15">
        <f t="shared" si="11"/>
        <v>12817.97</v>
      </c>
      <c r="R47" s="11">
        <f t="shared" si="4"/>
        <v>36307.379999999997</v>
      </c>
      <c r="T47" s="51"/>
    </row>
    <row r="48" spans="1:20" s="16" customFormat="1" ht="47.25" x14ac:dyDescent="0.25">
      <c r="A48" s="7">
        <v>6</v>
      </c>
      <c r="B48" s="48">
        <v>390070</v>
      </c>
      <c r="C48" s="49" t="s">
        <v>47</v>
      </c>
      <c r="D48" s="10">
        <v>12000</v>
      </c>
      <c r="E48" s="15">
        <f t="shared" si="5"/>
        <v>32305.200000000001</v>
      </c>
      <c r="F48" s="10">
        <v>1500</v>
      </c>
      <c r="G48" s="15">
        <f t="shared" si="6"/>
        <v>5513.85</v>
      </c>
      <c r="H48" s="10"/>
      <c r="I48" s="15">
        <f t="shared" si="7"/>
        <v>0</v>
      </c>
      <c r="J48" s="10">
        <v>1000</v>
      </c>
      <c r="K48" s="15">
        <f t="shared" si="8"/>
        <v>996.8</v>
      </c>
      <c r="L48" s="10"/>
      <c r="M48" s="15">
        <f t="shared" si="9"/>
        <v>0</v>
      </c>
      <c r="N48" s="10"/>
      <c r="O48" s="15">
        <f t="shared" si="10"/>
        <v>0</v>
      </c>
      <c r="P48" s="12"/>
      <c r="Q48" s="15">
        <f t="shared" si="11"/>
        <v>0</v>
      </c>
      <c r="R48" s="11">
        <f t="shared" si="4"/>
        <v>38815.850000000006</v>
      </c>
    </row>
    <row r="49" spans="1:18" s="16" customFormat="1" x14ac:dyDescent="0.25">
      <c r="A49" s="7">
        <v>7</v>
      </c>
      <c r="B49" s="8">
        <v>390100</v>
      </c>
      <c r="C49" s="14" t="s">
        <v>14</v>
      </c>
      <c r="D49" s="10"/>
      <c r="E49" s="15">
        <f t="shared" si="5"/>
        <v>0</v>
      </c>
      <c r="F49" s="10"/>
      <c r="G49" s="15">
        <f t="shared" si="6"/>
        <v>0</v>
      </c>
      <c r="H49" s="10">
        <v>1498</v>
      </c>
      <c r="I49" s="15">
        <f t="shared" si="7"/>
        <v>814.31</v>
      </c>
      <c r="J49" s="10">
        <v>2444</v>
      </c>
      <c r="K49" s="15">
        <f t="shared" si="8"/>
        <v>2436.1799999999998</v>
      </c>
      <c r="L49" s="10"/>
      <c r="M49" s="15">
        <f t="shared" si="9"/>
        <v>0</v>
      </c>
      <c r="N49" s="10"/>
      <c r="O49" s="15">
        <f t="shared" si="10"/>
        <v>0</v>
      </c>
      <c r="P49" s="12"/>
      <c r="Q49" s="15">
        <f t="shared" si="11"/>
        <v>0</v>
      </c>
      <c r="R49" s="11">
        <f t="shared" si="4"/>
        <v>3250.49</v>
      </c>
    </row>
    <row r="50" spans="1:18" s="16" customFormat="1" x14ac:dyDescent="0.25">
      <c r="A50" s="7">
        <v>8</v>
      </c>
      <c r="B50" s="8">
        <v>390090</v>
      </c>
      <c r="C50" s="14" t="s">
        <v>15</v>
      </c>
      <c r="D50" s="10"/>
      <c r="E50" s="15">
        <f t="shared" si="5"/>
        <v>0</v>
      </c>
      <c r="F50" s="10"/>
      <c r="G50" s="15">
        <f t="shared" si="6"/>
        <v>0</v>
      </c>
      <c r="H50" s="10">
        <v>3603</v>
      </c>
      <c r="I50" s="15">
        <f t="shared" si="7"/>
        <v>1958.59</v>
      </c>
      <c r="J50" s="10">
        <v>1000</v>
      </c>
      <c r="K50" s="15">
        <f t="shared" si="8"/>
        <v>996.8</v>
      </c>
      <c r="L50" s="10"/>
      <c r="M50" s="15">
        <f t="shared" si="9"/>
        <v>0</v>
      </c>
      <c r="N50" s="10"/>
      <c r="O50" s="15">
        <f t="shared" si="10"/>
        <v>0</v>
      </c>
      <c r="P50" s="12"/>
      <c r="Q50" s="15">
        <f t="shared" si="11"/>
        <v>0</v>
      </c>
      <c r="R50" s="11">
        <f t="shared" si="4"/>
        <v>2955.39</v>
      </c>
    </row>
    <row r="51" spans="1:18" s="16" customFormat="1" x14ac:dyDescent="0.25">
      <c r="A51" s="7">
        <v>9</v>
      </c>
      <c r="B51" s="8">
        <v>390400</v>
      </c>
      <c r="C51" s="14" t="s">
        <v>16</v>
      </c>
      <c r="D51" s="10"/>
      <c r="E51" s="15">
        <f t="shared" si="5"/>
        <v>0</v>
      </c>
      <c r="F51" s="10"/>
      <c r="G51" s="15">
        <f t="shared" si="6"/>
        <v>0</v>
      </c>
      <c r="H51" s="10">
        <v>15523</v>
      </c>
      <c r="I51" s="15">
        <f t="shared" si="7"/>
        <v>8438.2999999999993</v>
      </c>
      <c r="J51" s="10">
        <v>5500</v>
      </c>
      <c r="K51" s="15">
        <f t="shared" si="8"/>
        <v>5482.4</v>
      </c>
      <c r="L51" s="10"/>
      <c r="M51" s="15">
        <f t="shared" si="9"/>
        <v>0</v>
      </c>
      <c r="N51" s="10"/>
      <c r="O51" s="15">
        <f t="shared" si="10"/>
        <v>0</v>
      </c>
      <c r="P51" s="12"/>
      <c r="Q51" s="15">
        <f t="shared" si="11"/>
        <v>0</v>
      </c>
      <c r="R51" s="11">
        <f t="shared" si="4"/>
        <v>13920.699999999999</v>
      </c>
    </row>
    <row r="52" spans="1:18" s="16" customFormat="1" ht="31.5" hidden="1" outlineLevel="1" x14ac:dyDescent="0.25">
      <c r="A52" s="7"/>
      <c r="B52" s="8">
        <v>390110</v>
      </c>
      <c r="C52" s="14" t="s">
        <v>17</v>
      </c>
      <c r="D52" s="10"/>
      <c r="E52" s="15">
        <f t="shared" si="5"/>
        <v>0</v>
      </c>
      <c r="F52" s="10"/>
      <c r="G52" s="15">
        <f t="shared" si="6"/>
        <v>0</v>
      </c>
      <c r="H52" s="10"/>
      <c r="I52" s="15">
        <f t="shared" si="7"/>
        <v>0</v>
      </c>
      <c r="J52" s="10"/>
      <c r="K52" s="15">
        <f t="shared" si="8"/>
        <v>0</v>
      </c>
      <c r="L52" s="10"/>
      <c r="M52" s="15">
        <f t="shared" si="9"/>
        <v>0</v>
      </c>
      <c r="N52" s="10"/>
      <c r="O52" s="15">
        <f t="shared" si="10"/>
        <v>0</v>
      </c>
      <c r="P52" s="12"/>
      <c r="Q52" s="15">
        <f t="shared" si="11"/>
        <v>0</v>
      </c>
      <c r="R52" s="11">
        <f t="shared" si="4"/>
        <v>0</v>
      </c>
    </row>
    <row r="53" spans="1:18" s="16" customFormat="1" ht="31.5" collapsed="1" x14ac:dyDescent="0.25">
      <c r="A53" s="7">
        <v>10</v>
      </c>
      <c r="B53" s="8">
        <v>390890</v>
      </c>
      <c r="C53" s="9" t="s">
        <v>48</v>
      </c>
      <c r="D53" s="10"/>
      <c r="E53" s="15">
        <f t="shared" si="5"/>
        <v>0</v>
      </c>
      <c r="F53" s="10"/>
      <c r="G53" s="15">
        <f t="shared" si="6"/>
        <v>0</v>
      </c>
      <c r="H53" s="10">
        <v>10660</v>
      </c>
      <c r="I53" s="15">
        <f t="shared" si="7"/>
        <v>5794.78</v>
      </c>
      <c r="J53" s="10"/>
      <c r="K53" s="15">
        <f t="shared" si="8"/>
        <v>0</v>
      </c>
      <c r="L53" s="10"/>
      <c r="M53" s="15">
        <f t="shared" si="9"/>
        <v>0</v>
      </c>
      <c r="N53" s="10"/>
      <c r="O53" s="15">
        <f t="shared" si="10"/>
        <v>0</v>
      </c>
      <c r="P53" s="12"/>
      <c r="Q53" s="15">
        <f t="shared" si="11"/>
        <v>0</v>
      </c>
      <c r="R53" s="11">
        <f t="shared" si="4"/>
        <v>5794.78</v>
      </c>
    </row>
    <row r="54" spans="1:18" s="16" customFormat="1" x14ac:dyDescent="0.25">
      <c r="A54" s="7">
        <v>11</v>
      </c>
      <c r="B54" s="8">
        <v>390200</v>
      </c>
      <c r="C54" s="14" t="s">
        <v>19</v>
      </c>
      <c r="D54" s="10"/>
      <c r="E54" s="15">
        <f t="shared" si="5"/>
        <v>0</v>
      </c>
      <c r="F54" s="10"/>
      <c r="G54" s="15">
        <f t="shared" si="6"/>
        <v>0</v>
      </c>
      <c r="H54" s="10">
        <v>124</v>
      </c>
      <c r="I54" s="15">
        <f t="shared" si="7"/>
        <v>67.41</v>
      </c>
      <c r="J54" s="10">
        <v>300</v>
      </c>
      <c r="K54" s="15">
        <f t="shared" si="8"/>
        <v>299.04000000000002</v>
      </c>
      <c r="L54" s="10"/>
      <c r="M54" s="15">
        <f t="shared" si="9"/>
        <v>0</v>
      </c>
      <c r="N54" s="10"/>
      <c r="O54" s="15">
        <f t="shared" si="10"/>
        <v>0</v>
      </c>
      <c r="P54" s="12"/>
      <c r="Q54" s="15">
        <f t="shared" si="11"/>
        <v>0</v>
      </c>
      <c r="R54" s="11">
        <f t="shared" si="4"/>
        <v>366.45000000000005</v>
      </c>
    </row>
    <row r="55" spans="1:18" s="16" customFormat="1" x14ac:dyDescent="0.25">
      <c r="A55" s="7">
        <v>12</v>
      </c>
      <c r="B55" s="8">
        <v>390160</v>
      </c>
      <c r="C55" s="14" t="s">
        <v>20</v>
      </c>
      <c r="D55" s="10"/>
      <c r="E55" s="15">
        <f t="shared" si="5"/>
        <v>0</v>
      </c>
      <c r="F55" s="10"/>
      <c r="G55" s="15">
        <f t="shared" si="6"/>
        <v>0</v>
      </c>
      <c r="H55" s="10">
        <v>1468</v>
      </c>
      <c r="I55" s="15">
        <f t="shared" si="7"/>
        <v>798</v>
      </c>
      <c r="J55" s="10">
        <v>500</v>
      </c>
      <c r="K55" s="15">
        <f t="shared" si="8"/>
        <v>498.4</v>
      </c>
      <c r="L55" s="10"/>
      <c r="M55" s="15">
        <f t="shared" si="9"/>
        <v>0</v>
      </c>
      <c r="N55" s="10"/>
      <c r="O55" s="15">
        <f t="shared" si="10"/>
        <v>0</v>
      </c>
      <c r="P55" s="12"/>
      <c r="Q55" s="15">
        <f t="shared" si="11"/>
        <v>0</v>
      </c>
      <c r="R55" s="11">
        <f t="shared" si="4"/>
        <v>1296.4000000000001</v>
      </c>
    </row>
    <row r="56" spans="1:18" s="16" customFormat="1" x14ac:dyDescent="0.25">
      <c r="A56" s="7">
        <v>13</v>
      </c>
      <c r="B56" s="8">
        <v>390210</v>
      </c>
      <c r="C56" s="14" t="s">
        <v>21</v>
      </c>
      <c r="D56" s="10"/>
      <c r="E56" s="15">
        <f t="shared" si="5"/>
        <v>0</v>
      </c>
      <c r="F56" s="10"/>
      <c r="G56" s="15">
        <f t="shared" si="6"/>
        <v>0</v>
      </c>
      <c r="H56" s="10"/>
      <c r="I56" s="15">
        <f t="shared" si="7"/>
        <v>0</v>
      </c>
      <c r="J56" s="10">
        <v>1000</v>
      </c>
      <c r="K56" s="15">
        <f t="shared" si="8"/>
        <v>996.8</v>
      </c>
      <c r="L56" s="10"/>
      <c r="M56" s="15">
        <f t="shared" si="9"/>
        <v>0</v>
      </c>
      <c r="N56" s="10"/>
      <c r="O56" s="15">
        <f t="shared" si="10"/>
        <v>0</v>
      </c>
      <c r="P56" s="12"/>
      <c r="Q56" s="15">
        <f t="shared" si="11"/>
        <v>0</v>
      </c>
      <c r="R56" s="11">
        <f t="shared" si="4"/>
        <v>996.8</v>
      </c>
    </row>
    <row r="57" spans="1:18" s="16" customFormat="1" x14ac:dyDescent="0.25">
      <c r="A57" s="7">
        <v>14</v>
      </c>
      <c r="B57" s="8">
        <v>390220</v>
      </c>
      <c r="C57" s="14" t="s">
        <v>22</v>
      </c>
      <c r="D57" s="10"/>
      <c r="E57" s="15">
        <f t="shared" si="5"/>
        <v>0</v>
      </c>
      <c r="F57" s="10"/>
      <c r="G57" s="15">
        <f t="shared" si="6"/>
        <v>0</v>
      </c>
      <c r="H57" s="10">
        <v>1000</v>
      </c>
      <c r="I57" s="15">
        <f t="shared" si="7"/>
        <v>543.6</v>
      </c>
      <c r="J57" s="10">
        <v>500</v>
      </c>
      <c r="K57" s="15">
        <f t="shared" si="8"/>
        <v>498.4</v>
      </c>
      <c r="L57" s="10"/>
      <c r="M57" s="15">
        <f t="shared" si="9"/>
        <v>0</v>
      </c>
      <c r="N57" s="10"/>
      <c r="O57" s="15">
        <f t="shared" si="10"/>
        <v>0</v>
      </c>
      <c r="P57" s="12"/>
      <c r="Q57" s="15">
        <f t="shared" si="11"/>
        <v>0</v>
      </c>
      <c r="R57" s="11">
        <f t="shared" si="4"/>
        <v>1042</v>
      </c>
    </row>
    <row r="58" spans="1:18" s="16" customFormat="1" x14ac:dyDescent="0.25">
      <c r="A58" s="7">
        <v>15</v>
      </c>
      <c r="B58" s="8">
        <v>390230</v>
      </c>
      <c r="C58" s="14" t="s">
        <v>23</v>
      </c>
      <c r="D58" s="10">
        <v>1450</v>
      </c>
      <c r="E58" s="15">
        <f t="shared" si="5"/>
        <v>3903.55</v>
      </c>
      <c r="F58" s="10"/>
      <c r="G58" s="15">
        <f t="shared" si="6"/>
        <v>0</v>
      </c>
      <c r="H58" s="10">
        <v>1300</v>
      </c>
      <c r="I58" s="15">
        <f t="shared" si="7"/>
        <v>706.68</v>
      </c>
      <c r="J58" s="10">
        <v>450</v>
      </c>
      <c r="K58" s="15">
        <f t="shared" si="8"/>
        <v>448.56</v>
      </c>
      <c r="L58" s="10"/>
      <c r="M58" s="15">
        <f t="shared" si="9"/>
        <v>0</v>
      </c>
      <c r="N58" s="10"/>
      <c r="O58" s="15">
        <f t="shared" si="10"/>
        <v>0</v>
      </c>
      <c r="P58" s="12"/>
      <c r="Q58" s="15">
        <f t="shared" si="11"/>
        <v>0</v>
      </c>
      <c r="R58" s="11">
        <f t="shared" si="4"/>
        <v>5058.7900000000009</v>
      </c>
    </row>
    <row r="59" spans="1:18" s="16" customFormat="1" x14ac:dyDescent="0.25">
      <c r="A59" s="7">
        <v>16</v>
      </c>
      <c r="B59" s="8">
        <v>390240</v>
      </c>
      <c r="C59" s="14" t="s">
        <v>24</v>
      </c>
      <c r="D59" s="10">
        <v>618</v>
      </c>
      <c r="E59" s="15">
        <f t="shared" si="5"/>
        <v>1663.72</v>
      </c>
      <c r="F59" s="10"/>
      <c r="G59" s="15">
        <f t="shared" si="6"/>
        <v>0</v>
      </c>
      <c r="H59" s="10">
        <v>2305</v>
      </c>
      <c r="I59" s="15">
        <f t="shared" si="7"/>
        <v>1253</v>
      </c>
      <c r="J59" s="10">
        <v>1000</v>
      </c>
      <c r="K59" s="15">
        <f t="shared" si="8"/>
        <v>996.8</v>
      </c>
      <c r="L59" s="10"/>
      <c r="M59" s="15">
        <f t="shared" si="9"/>
        <v>0</v>
      </c>
      <c r="N59" s="10"/>
      <c r="O59" s="15">
        <f t="shared" si="10"/>
        <v>0</v>
      </c>
      <c r="P59" s="12"/>
      <c r="Q59" s="15">
        <f t="shared" si="11"/>
        <v>0</v>
      </c>
      <c r="R59" s="11">
        <f t="shared" si="4"/>
        <v>3913.5200000000004</v>
      </c>
    </row>
    <row r="60" spans="1:18" s="16" customFormat="1" x14ac:dyDescent="0.25">
      <c r="A60" s="7">
        <v>17</v>
      </c>
      <c r="B60" s="8">
        <v>390290</v>
      </c>
      <c r="C60" s="14" t="s">
        <v>25</v>
      </c>
      <c r="D60" s="10"/>
      <c r="E60" s="15">
        <f t="shared" si="5"/>
        <v>0</v>
      </c>
      <c r="F60" s="10"/>
      <c r="G60" s="15">
        <f t="shared" si="6"/>
        <v>0</v>
      </c>
      <c r="H60" s="10">
        <v>565</v>
      </c>
      <c r="I60" s="15">
        <f t="shared" si="7"/>
        <v>307.13</v>
      </c>
      <c r="J60" s="10">
        <v>400</v>
      </c>
      <c r="K60" s="15">
        <f t="shared" si="8"/>
        <v>398.72</v>
      </c>
      <c r="L60" s="10"/>
      <c r="M60" s="15">
        <f t="shared" si="9"/>
        <v>0</v>
      </c>
      <c r="N60" s="10"/>
      <c r="O60" s="15">
        <f t="shared" si="10"/>
        <v>0</v>
      </c>
      <c r="P60" s="12"/>
      <c r="Q60" s="15">
        <f t="shared" si="11"/>
        <v>0</v>
      </c>
      <c r="R60" s="11">
        <f t="shared" si="4"/>
        <v>705.85</v>
      </c>
    </row>
    <row r="61" spans="1:18" s="16" customFormat="1" x14ac:dyDescent="0.25">
      <c r="A61" s="7">
        <v>18</v>
      </c>
      <c r="B61" s="8">
        <v>390370</v>
      </c>
      <c r="C61" s="14" t="s">
        <v>27</v>
      </c>
      <c r="D61" s="10"/>
      <c r="E61" s="15">
        <f t="shared" si="5"/>
        <v>0</v>
      </c>
      <c r="F61" s="10"/>
      <c r="G61" s="15">
        <f t="shared" si="6"/>
        <v>0</v>
      </c>
      <c r="H61" s="10"/>
      <c r="I61" s="15">
        <f t="shared" si="7"/>
        <v>0</v>
      </c>
      <c r="J61" s="10">
        <v>200</v>
      </c>
      <c r="K61" s="15">
        <f t="shared" si="8"/>
        <v>199.36</v>
      </c>
      <c r="L61" s="10"/>
      <c r="M61" s="15">
        <f t="shared" si="9"/>
        <v>0</v>
      </c>
      <c r="N61" s="10"/>
      <c r="O61" s="15">
        <f t="shared" si="10"/>
        <v>0</v>
      </c>
      <c r="P61" s="12"/>
      <c r="Q61" s="15">
        <f t="shared" si="11"/>
        <v>0</v>
      </c>
      <c r="R61" s="11">
        <f t="shared" si="4"/>
        <v>199.36</v>
      </c>
    </row>
    <row r="62" spans="1:18" s="16" customFormat="1" hidden="1" outlineLevel="1" x14ac:dyDescent="0.25">
      <c r="A62" s="7"/>
      <c r="B62" s="8">
        <v>390260</v>
      </c>
      <c r="C62" s="14" t="s">
        <v>29</v>
      </c>
      <c r="D62" s="10"/>
      <c r="E62" s="15">
        <f t="shared" si="5"/>
        <v>0</v>
      </c>
      <c r="F62" s="10"/>
      <c r="G62" s="15">
        <f t="shared" si="6"/>
        <v>0</v>
      </c>
      <c r="H62" s="10"/>
      <c r="I62" s="15">
        <f t="shared" si="7"/>
        <v>0</v>
      </c>
      <c r="J62" s="10"/>
      <c r="K62" s="15">
        <f t="shared" si="8"/>
        <v>0</v>
      </c>
      <c r="L62" s="10"/>
      <c r="M62" s="15">
        <f t="shared" si="9"/>
        <v>0</v>
      </c>
      <c r="N62" s="10"/>
      <c r="O62" s="15">
        <f t="shared" si="10"/>
        <v>0</v>
      </c>
      <c r="P62" s="12"/>
      <c r="Q62" s="15">
        <f t="shared" si="11"/>
        <v>0</v>
      </c>
      <c r="R62" s="11">
        <f t="shared" si="4"/>
        <v>0</v>
      </c>
    </row>
    <row r="63" spans="1:18" s="16" customFormat="1" ht="31.5" collapsed="1" x14ac:dyDescent="0.25">
      <c r="A63" s="7">
        <v>19</v>
      </c>
      <c r="B63" s="17">
        <v>390480</v>
      </c>
      <c r="C63" s="19" t="s">
        <v>28</v>
      </c>
      <c r="D63" s="10"/>
      <c r="E63" s="15">
        <f t="shared" si="5"/>
        <v>0</v>
      </c>
      <c r="F63" s="10">
        <v>1500</v>
      </c>
      <c r="G63" s="15">
        <f t="shared" si="6"/>
        <v>5513.85</v>
      </c>
      <c r="H63" s="10">
        <v>1590</v>
      </c>
      <c r="I63" s="15">
        <f t="shared" si="7"/>
        <v>864.32</v>
      </c>
      <c r="J63" s="10">
        <v>1000</v>
      </c>
      <c r="K63" s="15">
        <f t="shared" si="8"/>
        <v>996.8</v>
      </c>
      <c r="L63" s="10"/>
      <c r="M63" s="15">
        <f t="shared" si="9"/>
        <v>0</v>
      </c>
      <c r="N63" s="10"/>
      <c r="O63" s="15">
        <f t="shared" si="10"/>
        <v>0</v>
      </c>
      <c r="P63" s="12"/>
      <c r="Q63" s="15">
        <f t="shared" si="11"/>
        <v>0</v>
      </c>
      <c r="R63" s="11">
        <f t="shared" si="4"/>
        <v>7374.97</v>
      </c>
    </row>
    <row r="64" spans="1:18" s="16" customFormat="1" x14ac:dyDescent="0.25">
      <c r="A64" s="7">
        <v>20</v>
      </c>
      <c r="B64" s="17">
        <v>390250</v>
      </c>
      <c r="C64" s="18" t="s">
        <v>30</v>
      </c>
      <c r="D64" s="10"/>
      <c r="E64" s="15">
        <f t="shared" si="5"/>
        <v>0</v>
      </c>
      <c r="F64" s="10"/>
      <c r="G64" s="15">
        <f t="shared" si="6"/>
        <v>0</v>
      </c>
      <c r="H64" s="10"/>
      <c r="I64" s="15">
        <f t="shared" si="7"/>
        <v>0</v>
      </c>
      <c r="J64" s="10">
        <v>300</v>
      </c>
      <c r="K64" s="15">
        <f t="shared" si="8"/>
        <v>299.04000000000002</v>
      </c>
      <c r="L64" s="10"/>
      <c r="M64" s="15">
        <f t="shared" si="9"/>
        <v>0</v>
      </c>
      <c r="N64" s="10"/>
      <c r="O64" s="15">
        <f t="shared" si="10"/>
        <v>0</v>
      </c>
      <c r="P64" s="12"/>
      <c r="Q64" s="15">
        <f t="shared" si="11"/>
        <v>0</v>
      </c>
      <c r="R64" s="11">
        <f t="shared" si="4"/>
        <v>299.04000000000002</v>
      </c>
    </row>
    <row r="65" spans="1:20" s="16" customFormat="1" x14ac:dyDescent="0.25">
      <c r="A65" s="7">
        <v>21</v>
      </c>
      <c r="B65" s="17">
        <v>390300</v>
      </c>
      <c r="C65" s="18" t="s">
        <v>31</v>
      </c>
      <c r="D65" s="10"/>
      <c r="E65" s="15">
        <f t="shared" si="5"/>
        <v>0</v>
      </c>
      <c r="F65" s="10"/>
      <c r="G65" s="15">
        <f t="shared" si="6"/>
        <v>0</v>
      </c>
      <c r="H65" s="10">
        <v>1000</v>
      </c>
      <c r="I65" s="15">
        <f t="shared" si="7"/>
        <v>543.6</v>
      </c>
      <c r="J65" s="10">
        <v>400</v>
      </c>
      <c r="K65" s="15">
        <f t="shared" si="8"/>
        <v>398.72</v>
      </c>
      <c r="L65" s="10"/>
      <c r="M65" s="15">
        <f t="shared" si="9"/>
        <v>0</v>
      </c>
      <c r="N65" s="10"/>
      <c r="O65" s="15">
        <f t="shared" si="10"/>
        <v>0</v>
      </c>
      <c r="P65" s="12"/>
      <c r="Q65" s="15">
        <f t="shared" si="11"/>
        <v>0</v>
      </c>
      <c r="R65" s="11">
        <f t="shared" si="4"/>
        <v>942.32</v>
      </c>
    </row>
    <row r="66" spans="1:20" s="16" customFormat="1" hidden="1" outlineLevel="1" x14ac:dyDescent="0.25">
      <c r="A66" s="7"/>
      <c r="B66" s="17">
        <v>390310</v>
      </c>
      <c r="C66" s="18" t="s">
        <v>32</v>
      </c>
      <c r="D66" s="10"/>
      <c r="E66" s="15">
        <f t="shared" si="5"/>
        <v>0</v>
      </c>
      <c r="F66" s="10"/>
      <c r="G66" s="15">
        <f t="shared" si="6"/>
        <v>0</v>
      </c>
      <c r="H66" s="10"/>
      <c r="I66" s="15">
        <f t="shared" si="7"/>
        <v>0</v>
      </c>
      <c r="J66" s="10"/>
      <c r="K66" s="15">
        <f t="shared" si="8"/>
        <v>0</v>
      </c>
      <c r="L66" s="10"/>
      <c r="M66" s="15">
        <f t="shared" si="9"/>
        <v>0</v>
      </c>
      <c r="N66" s="10"/>
      <c r="O66" s="15">
        <f t="shared" si="10"/>
        <v>0</v>
      </c>
      <c r="P66" s="12"/>
      <c r="Q66" s="15">
        <f t="shared" si="11"/>
        <v>0</v>
      </c>
      <c r="R66" s="11">
        <f t="shared" si="4"/>
        <v>0</v>
      </c>
    </row>
    <row r="67" spans="1:20" s="16" customFormat="1" collapsed="1" x14ac:dyDescent="0.25">
      <c r="A67" s="7">
        <v>22</v>
      </c>
      <c r="B67" s="17">
        <v>390320</v>
      </c>
      <c r="C67" s="18" t="s">
        <v>33</v>
      </c>
      <c r="D67" s="10"/>
      <c r="E67" s="15">
        <f t="shared" si="5"/>
        <v>0</v>
      </c>
      <c r="F67" s="10"/>
      <c r="G67" s="15">
        <f t="shared" si="6"/>
        <v>0</v>
      </c>
      <c r="H67" s="10">
        <v>1992</v>
      </c>
      <c r="I67" s="15">
        <f t="shared" si="7"/>
        <v>1082.8499999999999</v>
      </c>
      <c r="J67" s="10">
        <v>500</v>
      </c>
      <c r="K67" s="15">
        <f t="shared" si="8"/>
        <v>498.4</v>
      </c>
      <c r="L67" s="10"/>
      <c r="M67" s="15">
        <f t="shared" si="9"/>
        <v>0</v>
      </c>
      <c r="N67" s="10"/>
      <c r="O67" s="15">
        <f t="shared" si="10"/>
        <v>0</v>
      </c>
      <c r="P67" s="12"/>
      <c r="Q67" s="15">
        <f t="shared" si="11"/>
        <v>0</v>
      </c>
      <c r="R67" s="11">
        <f t="shared" si="4"/>
        <v>1581.25</v>
      </c>
    </row>
    <row r="68" spans="1:20" s="16" customFormat="1" x14ac:dyDescent="0.25">
      <c r="A68" s="7">
        <v>23</v>
      </c>
      <c r="B68" s="17">
        <v>390180</v>
      </c>
      <c r="C68" s="18" t="s">
        <v>34</v>
      </c>
      <c r="D68" s="10"/>
      <c r="E68" s="15">
        <f t="shared" si="5"/>
        <v>0</v>
      </c>
      <c r="F68" s="10"/>
      <c r="G68" s="15">
        <f t="shared" si="6"/>
        <v>0</v>
      </c>
      <c r="H68" s="10">
        <v>1000</v>
      </c>
      <c r="I68" s="15">
        <f t="shared" si="7"/>
        <v>543.6</v>
      </c>
      <c r="J68" s="10">
        <v>600</v>
      </c>
      <c r="K68" s="15">
        <f t="shared" si="8"/>
        <v>598.08000000000004</v>
      </c>
      <c r="L68" s="10"/>
      <c r="M68" s="15">
        <f t="shared" si="9"/>
        <v>0</v>
      </c>
      <c r="N68" s="10"/>
      <c r="O68" s="15">
        <f t="shared" si="10"/>
        <v>0</v>
      </c>
      <c r="P68" s="12"/>
      <c r="Q68" s="15">
        <f t="shared" si="11"/>
        <v>0</v>
      </c>
      <c r="R68" s="11">
        <f t="shared" si="4"/>
        <v>1141.68</v>
      </c>
    </row>
    <row r="69" spans="1:20" s="16" customFormat="1" x14ac:dyDescent="0.25">
      <c r="A69" s="7">
        <v>24</v>
      </c>
      <c r="B69" s="17">
        <v>390270</v>
      </c>
      <c r="C69" s="18" t="s">
        <v>35</v>
      </c>
      <c r="D69" s="10"/>
      <c r="E69" s="15">
        <f t="shared" si="5"/>
        <v>0</v>
      </c>
      <c r="F69" s="10"/>
      <c r="G69" s="15">
        <f t="shared" si="6"/>
        <v>0</v>
      </c>
      <c r="H69" s="10">
        <v>1672</v>
      </c>
      <c r="I69" s="15">
        <f t="shared" si="7"/>
        <v>908.9</v>
      </c>
      <c r="J69" s="10">
        <v>400</v>
      </c>
      <c r="K69" s="15">
        <f t="shared" si="8"/>
        <v>398.72</v>
      </c>
      <c r="L69" s="10"/>
      <c r="M69" s="15">
        <f t="shared" si="9"/>
        <v>0</v>
      </c>
      <c r="N69" s="10"/>
      <c r="O69" s="15">
        <f t="shared" si="10"/>
        <v>0</v>
      </c>
      <c r="P69" s="12"/>
      <c r="Q69" s="15">
        <f t="shared" si="11"/>
        <v>0</v>
      </c>
      <c r="R69" s="11">
        <f t="shared" si="4"/>
        <v>1307.6199999999999</v>
      </c>
    </row>
    <row r="70" spans="1:20" s="16" customFormat="1" x14ac:dyDescent="0.25">
      <c r="A70" s="7">
        <v>25</v>
      </c>
      <c r="B70" s="17">
        <v>390190</v>
      </c>
      <c r="C70" s="18" t="s">
        <v>36</v>
      </c>
      <c r="D70" s="10">
        <v>1500</v>
      </c>
      <c r="E70" s="15">
        <f t="shared" si="5"/>
        <v>4038.15</v>
      </c>
      <c r="F70" s="10"/>
      <c r="G70" s="15">
        <f t="shared" si="6"/>
        <v>0</v>
      </c>
      <c r="H70" s="10">
        <v>4500</v>
      </c>
      <c r="I70" s="15">
        <f t="shared" si="7"/>
        <v>2446.1999999999998</v>
      </c>
      <c r="J70" s="10">
        <v>1800</v>
      </c>
      <c r="K70" s="15">
        <f t="shared" si="8"/>
        <v>1794.24</v>
      </c>
      <c r="L70" s="10"/>
      <c r="M70" s="15">
        <f t="shared" si="9"/>
        <v>0</v>
      </c>
      <c r="N70" s="10"/>
      <c r="O70" s="15">
        <f t="shared" si="10"/>
        <v>0</v>
      </c>
      <c r="P70" s="12"/>
      <c r="Q70" s="15">
        <f t="shared" si="11"/>
        <v>0</v>
      </c>
      <c r="R70" s="11">
        <f t="shared" si="4"/>
        <v>8278.59</v>
      </c>
    </row>
    <row r="71" spans="1:20" s="16" customFormat="1" x14ac:dyDescent="0.25">
      <c r="A71" s="7">
        <v>26</v>
      </c>
      <c r="B71" s="17">
        <v>390280</v>
      </c>
      <c r="C71" s="18" t="s">
        <v>37</v>
      </c>
      <c r="D71" s="10"/>
      <c r="E71" s="15">
        <f t="shared" si="5"/>
        <v>0</v>
      </c>
      <c r="F71" s="10"/>
      <c r="G71" s="15">
        <f t="shared" si="6"/>
        <v>0</v>
      </c>
      <c r="H71" s="10">
        <v>1525</v>
      </c>
      <c r="I71" s="15">
        <f t="shared" si="7"/>
        <v>828.99</v>
      </c>
      <c r="J71" s="10">
        <v>700</v>
      </c>
      <c r="K71" s="15">
        <f t="shared" si="8"/>
        <v>697.76</v>
      </c>
      <c r="L71" s="10"/>
      <c r="M71" s="15">
        <f t="shared" si="9"/>
        <v>0</v>
      </c>
      <c r="N71" s="10"/>
      <c r="O71" s="15">
        <f t="shared" si="10"/>
        <v>0</v>
      </c>
      <c r="P71" s="12"/>
      <c r="Q71" s="15">
        <f t="shared" si="11"/>
        <v>0</v>
      </c>
      <c r="R71" s="11">
        <f t="shared" si="4"/>
        <v>1526.75</v>
      </c>
    </row>
    <row r="72" spans="1:20" s="16" customFormat="1" ht="31.5" x14ac:dyDescent="0.25">
      <c r="A72" s="7">
        <v>27</v>
      </c>
      <c r="B72" s="17">
        <v>391610</v>
      </c>
      <c r="C72" s="49" t="s">
        <v>49</v>
      </c>
      <c r="D72" s="12">
        <v>5500</v>
      </c>
      <c r="E72" s="15">
        <f t="shared" si="5"/>
        <v>14806.55</v>
      </c>
      <c r="F72" s="10">
        <v>1500</v>
      </c>
      <c r="G72" s="15">
        <f t="shared" si="6"/>
        <v>5513.85</v>
      </c>
      <c r="H72" s="10">
        <v>7500</v>
      </c>
      <c r="I72" s="15">
        <f t="shared" si="7"/>
        <v>4077</v>
      </c>
      <c r="J72" s="10">
        <v>300</v>
      </c>
      <c r="K72" s="15">
        <f t="shared" si="8"/>
        <v>299.04000000000002</v>
      </c>
      <c r="L72" s="10"/>
      <c r="M72" s="15">
        <f t="shared" si="9"/>
        <v>0</v>
      </c>
      <c r="N72" s="10"/>
      <c r="O72" s="15">
        <f t="shared" si="10"/>
        <v>0</v>
      </c>
      <c r="P72" s="12"/>
      <c r="Q72" s="15">
        <f t="shared" si="11"/>
        <v>0</v>
      </c>
      <c r="R72" s="11">
        <f t="shared" si="4"/>
        <v>24696.440000000002</v>
      </c>
    </row>
    <row r="73" spans="1:20" s="16" customFormat="1" ht="31.5" x14ac:dyDescent="0.25">
      <c r="A73" s="7">
        <v>28</v>
      </c>
      <c r="B73" s="17">
        <v>390600</v>
      </c>
      <c r="C73" s="19" t="s">
        <v>38</v>
      </c>
      <c r="D73" s="12">
        <v>50</v>
      </c>
      <c r="E73" s="15">
        <f t="shared" si="5"/>
        <v>134.61000000000001</v>
      </c>
      <c r="F73" s="10"/>
      <c r="G73" s="15">
        <f t="shared" si="6"/>
        <v>0</v>
      </c>
      <c r="H73" s="10">
        <v>838</v>
      </c>
      <c r="I73" s="15">
        <f t="shared" si="7"/>
        <v>455.54</v>
      </c>
      <c r="J73" s="10">
        <v>200</v>
      </c>
      <c r="K73" s="15">
        <f t="shared" si="8"/>
        <v>199.36</v>
      </c>
      <c r="L73" s="10">
        <v>3</v>
      </c>
      <c r="M73" s="15">
        <f t="shared" si="9"/>
        <v>25.11</v>
      </c>
      <c r="N73" s="10">
        <v>86</v>
      </c>
      <c r="O73" s="15">
        <f t="shared" si="10"/>
        <v>177.55</v>
      </c>
      <c r="P73" s="12">
        <v>204</v>
      </c>
      <c r="Q73" s="15">
        <f t="shared" si="11"/>
        <v>81.52</v>
      </c>
      <c r="R73" s="11">
        <f t="shared" si="4"/>
        <v>1073.69</v>
      </c>
    </row>
    <row r="74" spans="1:20" s="16" customFormat="1" ht="31.5" x14ac:dyDescent="0.25">
      <c r="A74" s="7">
        <v>29</v>
      </c>
      <c r="B74" s="17">
        <v>390340</v>
      </c>
      <c r="C74" s="19" t="s">
        <v>39</v>
      </c>
      <c r="D74" s="12">
        <v>1300</v>
      </c>
      <c r="E74" s="15">
        <f t="shared" si="5"/>
        <v>3499.73</v>
      </c>
      <c r="F74" s="10"/>
      <c r="G74" s="15">
        <f t="shared" si="6"/>
        <v>0</v>
      </c>
      <c r="H74" s="10">
        <v>5445</v>
      </c>
      <c r="I74" s="15">
        <f t="shared" si="7"/>
        <v>2959.9</v>
      </c>
      <c r="J74" s="10">
        <v>900</v>
      </c>
      <c r="K74" s="15">
        <f t="shared" si="8"/>
        <v>897.12</v>
      </c>
      <c r="L74" s="10"/>
      <c r="M74" s="15">
        <f t="shared" si="9"/>
        <v>0</v>
      </c>
      <c r="N74" s="10"/>
      <c r="O74" s="15">
        <f t="shared" si="10"/>
        <v>0</v>
      </c>
      <c r="P74" s="12"/>
      <c r="Q74" s="15">
        <f t="shared" si="11"/>
        <v>0</v>
      </c>
      <c r="R74" s="11">
        <f t="shared" si="4"/>
        <v>7356.75</v>
      </c>
    </row>
    <row r="75" spans="1:20" s="16" customFormat="1" ht="31.5" x14ac:dyDescent="0.25">
      <c r="A75" s="7">
        <v>30</v>
      </c>
      <c r="B75" s="17">
        <v>391930</v>
      </c>
      <c r="C75" s="49" t="s">
        <v>50</v>
      </c>
      <c r="D75" s="10"/>
      <c r="E75" s="15">
        <f t="shared" si="5"/>
        <v>0</v>
      </c>
      <c r="F75" s="10"/>
      <c r="G75" s="15">
        <f t="shared" si="6"/>
        <v>0</v>
      </c>
      <c r="H75" s="10"/>
      <c r="I75" s="15">
        <f t="shared" si="7"/>
        <v>0</v>
      </c>
      <c r="J75" s="10"/>
      <c r="K75" s="15">
        <f t="shared" si="8"/>
        <v>0</v>
      </c>
      <c r="L75" s="10">
        <v>300</v>
      </c>
      <c r="M75" s="15">
        <f t="shared" si="9"/>
        <v>2511.33</v>
      </c>
      <c r="N75" s="10"/>
      <c r="O75" s="15">
        <f t="shared" si="10"/>
        <v>0</v>
      </c>
      <c r="P75" s="12"/>
      <c r="Q75" s="15">
        <f t="shared" si="11"/>
        <v>0</v>
      </c>
      <c r="R75" s="11">
        <f t="shared" si="4"/>
        <v>2511.33</v>
      </c>
    </row>
    <row r="76" spans="1:20" s="16" customFormat="1" x14ac:dyDescent="0.25">
      <c r="A76" s="7">
        <v>31</v>
      </c>
      <c r="B76" s="17">
        <v>391970</v>
      </c>
      <c r="C76" s="49" t="s">
        <v>51</v>
      </c>
      <c r="D76" s="10">
        <v>300</v>
      </c>
      <c r="E76" s="15">
        <f t="shared" si="5"/>
        <v>807.63</v>
      </c>
      <c r="F76" s="10">
        <v>300</v>
      </c>
      <c r="G76" s="15">
        <f t="shared" si="6"/>
        <v>1102.77</v>
      </c>
      <c r="H76" s="23"/>
      <c r="I76" s="15">
        <f t="shared" si="7"/>
        <v>0</v>
      </c>
      <c r="J76" s="23"/>
      <c r="K76" s="15">
        <f t="shared" si="8"/>
        <v>0</v>
      </c>
      <c r="L76" s="23"/>
      <c r="M76" s="15">
        <f t="shared" si="9"/>
        <v>0</v>
      </c>
      <c r="N76" s="23"/>
      <c r="O76" s="15">
        <f t="shared" si="10"/>
        <v>0</v>
      </c>
      <c r="P76" s="26"/>
      <c r="Q76" s="15">
        <f t="shared" si="11"/>
        <v>0</v>
      </c>
      <c r="R76" s="11">
        <f t="shared" si="4"/>
        <v>1910.4</v>
      </c>
      <c r="T76" s="52"/>
    </row>
    <row r="77" spans="1:20" s="16" customFormat="1" x14ac:dyDescent="0.25">
      <c r="A77" s="7">
        <v>32</v>
      </c>
      <c r="B77" s="17">
        <v>391492</v>
      </c>
      <c r="C77" s="49" t="s">
        <v>93</v>
      </c>
      <c r="D77" s="10"/>
      <c r="E77" s="15">
        <f t="shared" si="5"/>
        <v>0</v>
      </c>
      <c r="F77" s="10"/>
      <c r="G77" s="15">
        <f t="shared" si="6"/>
        <v>0</v>
      </c>
      <c r="H77" s="10">
        <v>2000</v>
      </c>
      <c r="I77" s="15">
        <f t="shared" si="7"/>
        <v>1087.2</v>
      </c>
      <c r="J77" s="10"/>
      <c r="K77" s="15">
        <f t="shared" si="8"/>
        <v>0</v>
      </c>
      <c r="L77" s="10"/>
      <c r="M77" s="15">
        <f t="shared" si="9"/>
        <v>0</v>
      </c>
      <c r="N77" s="10"/>
      <c r="O77" s="15">
        <f t="shared" si="10"/>
        <v>0</v>
      </c>
      <c r="P77" s="12"/>
      <c r="Q77" s="15">
        <f t="shared" si="11"/>
        <v>0</v>
      </c>
      <c r="R77" s="11">
        <f t="shared" si="4"/>
        <v>1087.2</v>
      </c>
      <c r="S77"/>
    </row>
    <row r="78" spans="1:20" s="16" customFormat="1" ht="47.25" x14ac:dyDescent="0.25">
      <c r="A78" s="7">
        <v>33</v>
      </c>
      <c r="B78" s="48">
        <v>391370</v>
      </c>
      <c r="C78" s="49" t="s">
        <v>52</v>
      </c>
      <c r="D78" s="12"/>
      <c r="E78" s="15">
        <f t="shared" si="5"/>
        <v>0</v>
      </c>
      <c r="F78" s="10">
        <v>300</v>
      </c>
      <c r="G78" s="15">
        <f t="shared" si="6"/>
        <v>1102.77</v>
      </c>
      <c r="H78" s="10"/>
      <c r="I78" s="15">
        <f t="shared" si="7"/>
        <v>0</v>
      </c>
      <c r="J78" s="10"/>
      <c r="K78" s="15">
        <f t="shared" si="8"/>
        <v>0</v>
      </c>
      <c r="L78" s="10"/>
      <c r="M78" s="15">
        <f t="shared" si="9"/>
        <v>0</v>
      </c>
      <c r="N78" s="10"/>
      <c r="O78" s="15">
        <f t="shared" si="10"/>
        <v>0</v>
      </c>
      <c r="P78" s="12"/>
      <c r="Q78" s="15">
        <f t="shared" si="11"/>
        <v>0</v>
      </c>
      <c r="R78" s="11">
        <f t="shared" si="4"/>
        <v>1102.77</v>
      </c>
    </row>
    <row r="79" spans="1:20" s="16" customFormat="1" ht="31.5" x14ac:dyDescent="0.25">
      <c r="A79" s="7">
        <v>34</v>
      </c>
      <c r="B79" s="48">
        <v>392720</v>
      </c>
      <c r="C79" s="49" t="s">
        <v>53</v>
      </c>
      <c r="D79" s="12"/>
      <c r="E79" s="15">
        <f t="shared" si="5"/>
        <v>0</v>
      </c>
      <c r="F79" s="10"/>
      <c r="G79" s="15">
        <f t="shared" si="6"/>
        <v>0</v>
      </c>
      <c r="H79" s="10"/>
      <c r="I79" s="15">
        <f t="shared" si="7"/>
        <v>0</v>
      </c>
      <c r="J79" s="10"/>
      <c r="K79" s="15">
        <f t="shared" si="8"/>
        <v>0</v>
      </c>
      <c r="L79" s="10">
        <v>100</v>
      </c>
      <c r="M79" s="15">
        <f t="shared" si="9"/>
        <v>837.11</v>
      </c>
      <c r="N79" s="10">
        <v>100</v>
      </c>
      <c r="O79" s="15">
        <f t="shared" si="10"/>
        <v>206.45</v>
      </c>
      <c r="P79" s="12"/>
      <c r="Q79" s="15">
        <f t="shared" si="11"/>
        <v>0</v>
      </c>
      <c r="R79" s="11">
        <f t="shared" si="4"/>
        <v>1043.56</v>
      </c>
    </row>
    <row r="80" spans="1:20" s="16" customFormat="1" ht="31.5" x14ac:dyDescent="0.25">
      <c r="A80" s="7">
        <v>35</v>
      </c>
      <c r="B80" s="48">
        <v>390007</v>
      </c>
      <c r="C80" s="49" t="s">
        <v>88</v>
      </c>
      <c r="D80" s="12"/>
      <c r="E80" s="15">
        <f t="shared" si="5"/>
        <v>0</v>
      </c>
      <c r="F80" s="10"/>
      <c r="G80" s="15">
        <f t="shared" si="6"/>
        <v>0</v>
      </c>
      <c r="H80" s="10">
        <v>50</v>
      </c>
      <c r="I80" s="15">
        <f t="shared" si="7"/>
        <v>27.18</v>
      </c>
      <c r="J80" s="10"/>
      <c r="K80" s="15">
        <f t="shared" si="8"/>
        <v>0</v>
      </c>
      <c r="L80" s="10"/>
      <c r="M80" s="15">
        <f t="shared" si="9"/>
        <v>0</v>
      </c>
      <c r="N80" s="10"/>
      <c r="O80" s="15">
        <f t="shared" si="10"/>
        <v>0</v>
      </c>
      <c r="P80" s="12"/>
      <c r="Q80" s="15">
        <f t="shared" si="11"/>
        <v>0</v>
      </c>
      <c r="R80" s="11">
        <f t="shared" si="4"/>
        <v>27.18</v>
      </c>
    </row>
    <row r="81" spans="1:18" s="16" customFormat="1" ht="31.5" x14ac:dyDescent="0.25">
      <c r="A81" s="7">
        <v>36</v>
      </c>
      <c r="B81" s="48">
        <v>390002</v>
      </c>
      <c r="C81" s="49" t="s">
        <v>89</v>
      </c>
      <c r="D81" s="12"/>
      <c r="E81" s="15">
        <f t="shared" si="5"/>
        <v>0</v>
      </c>
      <c r="F81" s="10"/>
      <c r="G81" s="15">
        <f t="shared" si="6"/>
        <v>0</v>
      </c>
      <c r="H81" s="10"/>
      <c r="I81" s="15">
        <f t="shared" si="7"/>
        <v>0</v>
      </c>
      <c r="J81" s="10">
        <v>5</v>
      </c>
      <c r="K81" s="15">
        <f t="shared" si="8"/>
        <v>4.9800000000000004</v>
      </c>
      <c r="L81" s="10"/>
      <c r="M81" s="15">
        <f t="shared" si="9"/>
        <v>0</v>
      </c>
      <c r="N81" s="10"/>
      <c r="O81" s="15">
        <f t="shared" si="10"/>
        <v>0</v>
      </c>
      <c r="P81" s="12"/>
      <c r="Q81" s="15">
        <f t="shared" si="11"/>
        <v>0</v>
      </c>
      <c r="R81" s="11">
        <f t="shared" si="4"/>
        <v>4.9800000000000004</v>
      </c>
    </row>
    <row r="82" spans="1:18" s="16" customFormat="1" x14ac:dyDescent="0.25">
      <c r="A82" s="7">
        <v>37</v>
      </c>
      <c r="B82" s="48">
        <v>392830</v>
      </c>
      <c r="C82" s="49" t="s">
        <v>90</v>
      </c>
      <c r="D82" s="12"/>
      <c r="E82" s="15">
        <f t="shared" si="5"/>
        <v>0</v>
      </c>
      <c r="F82" s="10"/>
      <c r="G82" s="15">
        <f t="shared" si="6"/>
        <v>0</v>
      </c>
      <c r="H82" s="10"/>
      <c r="I82" s="15">
        <f t="shared" si="7"/>
        <v>0</v>
      </c>
      <c r="J82" s="10"/>
      <c r="K82" s="15">
        <f t="shared" si="8"/>
        <v>0</v>
      </c>
      <c r="L82" s="10">
        <v>100</v>
      </c>
      <c r="M82" s="15">
        <f t="shared" si="9"/>
        <v>837.11</v>
      </c>
      <c r="N82" s="10">
        <v>600</v>
      </c>
      <c r="O82" s="15">
        <f t="shared" si="10"/>
        <v>1238.7</v>
      </c>
      <c r="P82" s="12"/>
      <c r="Q82" s="15">
        <f t="shared" si="11"/>
        <v>0</v>
      </c>
      <c r="R82" s="11">
        <f t="shared" si="4"/>
        <v>2075.81</v>
      </c>
    </row>
    <row r="83" spans="1:18" s="16" customFormat="1" x14ac:dyDescent="0.25">
      <c r="A83" s="7">
        <v>38</v>
      </c>
      <c r="B83" s="48">
        <v>392050</v>
      </c>
      <c r="C83" s="49" t="s">
        <v>91</v>
      </c>
      <c r="D83" s="12"/>
      <c r="E83" s="15">
        <f t="shared" si="5"/>
        <v>0</v>
      </c>
      <c r="F83" s="10"/>
      <c r="G83" s="15">
        <f t="shared" si="6"/>
        <v>0</v>
      </c>
      <c r="H83" s="10"/>
      <c r="I83" s="15">
        <f t="shared" si="7"/>
        <v>0</v>
      </c>
      <c r="J83" s="10"/>
      <c r="K83" s="15">
        <f t="shared" si="8"/>
        <v>0</v>
      </c>
      <c r="L83" s="10">
        <v>40</v>
      </c>
      <c r="M83" s="15">
        <f t="shared" si="9"/>
        <v>334.84</v>
      </c>
      <c r="N83" s="10"/>
      <c r="O83" s="15">
        <f t="shared" si="10"/>
        <v>0</v>
      </c>
      <c r="P83" s="12">
        <v>100</v>
      </c>
      <c r="Q83" s="15">
        <f t="shared" si="11"/>
        <v>39.96</v>
      </c>
      <c r="R83" s="11">
        <f t="shared" si="4"/>
        <v>374.79999999999995</v>
      </c>
    </row>
    <row r="84" spans="1:18" s="16" customFormat="1" x14ac:dyDescent="0.25">
      <c r="A84" s="7">
        <v>39</v>
      </c>
      <c r="B84" s="48">
        <v>390001</v>
      </c>
      <c r="C84" s="49" t="s">
        <v>86</v>
      </c>
      <c r="D84" s="12">
        <v>300</v>
      </c>
      <c r="E84" s="15">
        <f t="shared" si="5"/>
        <v>807.63</v>
      </c>
      <c r="F84" s="10">
        <v>300</v>
      </c>
      <c r="G84" s="15">
        <f t="shared" si="6"/>
        <v>1102.77</v>
      </c>
      <c r="H84" s="10"/>
      <c r="I84" s="15">
        <f t="shared" si="7"/>
        <v>0</v>
      </c>
      <c r="J84" s="10"/>
      <c r="K84" s="15">
        <f t="shared" si="8"/>
        <v>0</v>
      </c>
      <c r="L84" s="10"/>
      <c r="M84" s="15">
        <f t="shared" si="9"/>
        <v>0</v>
      </c>
      <c r="N84" s="10"/>
      <c r="O84" s="15">
        <f t="shared" si="10"/>
        <v>0</v>
      </c>
      <c r="P84" s="12"/>
      <c r="Q84" s="15">
        <f t="shared" si="11"/>
        <v>0</v>
      </c>
      <c r="R84" s="11">
        <f t="shared" si="4"/>
        <v>1910.4</v>
      </c>
    </row>
    <row r="85" spans="1:18" x14ac:dyDescent="0.25">
      <c r="A85" s="53" t="s">
        <v>54</v>
      </c>
      <c r="B85" s="53"/>
      <c r="C85" s="53" t="s">
        <v>55</v>
      </c>
      <c r="D85" s="3"/>
      <c r="E85" s="54" t="s">
        <v>56</v>
      </c>
      <c r="F85" s="53" t="s">
        <v>57</v>
      </c>
      <c r="P85" s="55"/>
    </row>
    <row r="86" spans="1:18" x14ac:dyDescent="0.25">
      <c r="A86" s="53" t="s">
        <v>60</v>
      </c>
      <c r="B86" s="53"/>
      <c r="C86" s="53" t="s">
        <v>61</v>
      </c>
      <c r="E86" s="56" t="s">
        <v>62</v>
      </c>
      <c r="F86" s="57" t="s">
        <v>63</v>
      </c>
    </row>
    <row r="87" spans="1:18" x14ac:dyDescent="0.25">
      <c r="A87" s="53" t="s">
        <v>64</v>
      </c>
      <c r="B87" s="53"/>
      <c r="C87" s="53" t="s">
        <v>65</v>
      </c>
      <c r="E87" s="56" t="s">
        <v>66</v>
      </c>
      <c r="F87" s="57" t="s">
        <v>67</v>
      </c>
    </row>
    <row r="88" spans="1:18" x14ac:dyDescent="0.25">
      <c r="A88" s="53" t="s">
        <v>68</v>
      </c>
      <c r="B88" s="53"/>
      <c r="C88" s="53" t="s">
        <v>69</v>
      </c>
      <c r="E88" s="56" t="s">
        <v>70</v>
      </c>
      <c r="F88" s="57" t="s">
        <v>71</v>
      </c>
    </row>
    <row r="89" spans="1:18" x14ac:dyDescent="0.25">
      <c r="A89" s="53" t="s">
        <v>72</v>
      </c>
      <c r="B89" s="53"/>
      <c r="C89" s="53" t="s">
        <v>73</v>
      </c>
      <c r="E89" s="56" t="s">
        <v>74</v>
      </c>
      <c r="F89" s="57" t="s">
        <v>75</v>
      </c>
    </row>
    <row r="90" spans="1:18" x14ac:dyDescent="0.25">
      <c r="A90" s="53" t="s">
        <v>76</v>
      </c>
      <c r="B90" s="53"/>
      <c r="C90" s="53" t="s">
        <v>77</v>
      </c>
      <c r="E90" s="58" t="s">
        <v>78</v>
      </c>
      <c r="F90" s="53" t="s">
        <v>79</v>
      </c>
    </row>
    <row r="91" spans="1:18" x14ac:dyDescent="0.25">
      <c r="A91" s="53" t="s">
        <v>80</v>
      </c>
      <c r="B91" s="53"/>
      <c r="C91" s="53" t="s">
        <v>81</v>
      </c>
      <c r="E91" s="58" t="s">
        <v>82</v>
      </c>
      <c r="F91" s="59" t="s">
        <v>83</v>
      </c>
    </row>
    <row r="92" spans="1:18" x14ac:dyDescent="0.25">
      <c r="A92" s="54" t="s">
        <v>58</v>
      </c>
      <c r="B92" s="2"/>
      <c r="C92" s="53" t="s">
        <v>59</v>
      </c>
      <c r="E92" s="58" t="s">
        <v>87</v>
      </c>
      <c r="F92" s="2" t="s">
        <v>96</v>
      </c>
    </row>
    <row r="93" spans="1:18" x14ac:dyDescent="0.25">
      <c r="E93" s="2" t="s">
        <v>94</v>
      </c>
      <c r="F93" s="2" t="s">
        <v>95</v>
      </c>
    </row>
  </sheetData>
  <autoFilter ref="A42:U84" xr:uid="{BF5BE73D-1646-48D6-BB4C-F07933D73D82}"/>
  <mergeCells count="25">
    <mergeCell ref="A4:R4"/>
    <mergeCell ref="A5:R5"/>
    <mergeCell ref="A6:A7"/>
    <mergeCell ref="B6:B7"/>
    <mergeCell ref="C6:C7"/>
    <mergeCell ref="D6:E6"/>
    <mergeCell ref="F6:G6"/>
    <mergeCell ref="H6:I6"/>
    <mergeCell ref="J6:K6"/>
    <mergeCell ref="L6:M6"/>
    <mergeCell ref="N6:O6"/>
    <mergeCell ref="P6:Q6"/>
    <mergeCell ref="R6:R7"/>
    <mergeCell ref="A39:R39"/>
    <mergeCell ref="A41:A42"/>
    <mergeCell ref="B41:B42"/>
    <mergeCell ref="C41:C42"/>
    <mergeCell ref="D41:E41"/>
    <mergeCell ref="F41:G41"/>
    <mergeCell ref="H41:I41"/>
    <mergeCell ref="J41:K41"/>
    <mergeCell ref="L41:M41"/>
    <mergeCell ref="N41:O41"/>
    <mergeCell ref="P41:Q41"/>
    <mergeCell ref="R41:R42"/>
  </mergeCells>
  <printOptions horizontalCentered="1" verticalCentered="1"/>
  <pageMargins left="0.39370078740157483" right="0.39370078740157483" top="0.39370078740157483" bottom="0.43307086614173229" header="0" footer="0"/>
  <pageSetup paperSize="9" scale="4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Прил.1.1.1 (3.3.10.1)</vt:lpstr>
      <vt:lpstr>'Прил.1.1.1 (3.3.10.1)'!Заголовки_для_печати</vt:lpstr>
      <vt:lpstr>'Прил.1.1.1 (3.3.10.1)'!Область_печати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Половинчак</dc:creator>
  <cp:lastModifiedBy>Половинчак</cp:lastModifiedBy>
  <cp:lastPrinted>2022-12-30T14:23:19Z</cp:lastPrinted>
  <dcterms:created xsi:type="dcterms:W3CDTF">2022-12-30T11:52:16Z</dcterms:created>
  <dcterms:modified xsi:type="dcterms:W3CDTF">2022-12-30T14:32:35Z</dcterms:modified>
</cp:coreProperties>
</file>