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\Monitoring\Комиссии\КОМИССИЯ_2022\14\14_Приложения к Выписке\"/>
    </mc:Choice>
  </mc:AlternateContent>
  <xr:revisionPtr revIDLastSave="0" documentId="13_ncr:1_{7AFA88F9-10F3-422D-98CB-C491FCE31A2C}" xr6:coauthVersionLast="47" xr6:coauthVersionMax="47" xr10:uidLastSave="{00000000-0000-0000-0000-000000000000}"/>
  <bookViews>
    <workbookView xWindow="-120" yWindow="-120" windowWidth="29040" windowHeight="15840" xr2:uid="{6E172876-E919-4C67-8296-8BBB1717025E}"/>
  </bookViews>
  <sheets>
    <sheet name="Приложение 4 ВМП" sheetId="1" r:id="rId1"/>
  </sheets>
  <externalReferences>
    <externalReference r:id="rId2"/>
  </externalReferences>
  <definedNames>
    <definedName name="_xlnm._FilterDatabase" localSheetId="0" hidden="1">'Приложение 4 ВМП'!$A$8:$Y$77</definedName>
    <definedName name="XLRPARAMS_ISP_FIO" hidden="1">[1]XLR_NoRangeSheet!$B$6</definedName>
    <definedName name="XLRPARAMS_MP_NAME" hidden="1">[1]XLR_NoRangeSheet!$D$6</definedName>
    <definedName name="XLRPARAMS_STR_PERIOD" hidden="1">[1]XLR_NoRangeSheet!$C$6</definedName>
    <definedName name="_xlnm.Print_Titles" localSheetId="0">'Приложение 4 ВМП'!$7:$7</definedName>
    <definedName name="_xlnm.Print_Area" localSheetId="0">'Приложение 4 ВМП'!$A$1:$V$77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6" i="1" l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W9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10" i="1"/>
  <c r="V9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10" i="1"/>
  <c r="T9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10" i="1"/>
  <c r="R9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10" i="1"/>
  <c r="P9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10" i="1"/>
  <c r="N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10" i="1"/>
  <c r="L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10" i="1"/>
  <c r="J9" i="1"/>
  <c r="H11" i="1"/>
  <c r="H12" i="1"/>
  <c r="H13" i="1"/>
  <c r="H14" i="1"/>
  <c r="H15" i="1"/>
  <c r="H16" i="1"/>
  <c r="H17" i="1"/>
  <c r="H18" i="1"/>
  <c r="X18" i="1" s="1"/>
  <c r="H19" i="1"/>
  <c r="H20" i="1"/>
  <c r="H21" i="1"/>
  <c r="H22" i="1"/>
  <c r="H23" i="1"/>
  <c r="H24" i="1"/>
  <c r="H25" i="1"/>
  <c r="H26" i="1"/>
  <c r="H27" i="1"/>
  <c r="H28" i="1"/>
  <c r="H29" i="1"/>
  <c r="H30" i="1"/>
  <c r="X30" i="1" s="1"/>
  <c r="H31" i="1"/>
  <c r="H32" i="1"/>
  <c r="H33" i="1"/>
  <c r="H34" i="1"/>
  <c r="X34" i="1" s="1"/>
  <c r="H35" i="1"/>
  <c r="H36" i="1"/>
  <c r="H37" i="1"/>
  <c r="H38" i="1"/>
  <c r="H39" i="1"/>
  <c r="H40" i="1"/>
  <c r="H41" i="1"/>
  <c r="H42" i="1"/>
  <c r="X42" i="1" s="1"/>
  <c r="H43" i="1"/>
  <c r="H44" i="1"/>
  <c r="H45" i="1"/>
  <c r="H46" i="1"/>
  <c r="X46" i="1" s="1"/>
  <c r="H47" i="1"/>
  <c r="H48" i="1"/>
  <c r="H49" i="1"/>
  <c r="H50" i="1"/>
  <c r="H51" i="1"/>
  <c r="H52" i="1"/>
  <c r="H53" i="1"/>
  <c r="H54" i="1"/>
  <c r="X54" i="1" s="1"/>
  <c r="H55" i="1"/>
  <c r="H56" i="1"/>
  <c r="H57" i="1"/>
  <c r="H58" i="1"/>
  <c r="X58" i="1" s="1"/>
  <c r="H59" i="1"/>
  <c r="H60" i="1"/>
  <c r="H61" i="1"/>
  <c r="H62" i="1"/>
  <c r="H63" i="1"/>
  <c r="H64" i="1"/>
  <c r="H65" i="1"/>
  <c r="H66" i="1"/>
  <c r="H67" i="1"/>
  <c r="H68" i="1"/>
  <c r="H69" i="1"/>
  <c r="H70" i="1"/>
  <c r="X70" i="1" s="1"/>
  <c r="H71" i="1"/>
  <c r="H72" i="1"/>
  <c r="H73" i="1"/>
  <c r="H74" i="1"/>
  <c r="H75" i="1"/>
  <c r="H10" i="1"/>
  <c r="H9" i="1"/>
  <c r="O77" i="1"/>
  <c r="M77" i="1"/>
  <c r="K77" i="1"/>
  <c r="I77" i="1"/>
  <c r="G77" i="1"/>
  <c r="E77" i="1"/>
  <c r="X9" i="1" l="1"/>
  <c r="X65" i="1"/>
  <c r="X53" i="1"/>
  <c r="X41" i="1"/>
  <c r="X29" i="1"/>
  <c r="X17" i="1"/>
  <c r="X67" i="1"/>
  <c r="X55" i="1"/>
  <c r="X43" i="1"/>
  <c r="X31" i="1"/>
  <c r="X19" i="1"/>
  <c r="X63" i="1"/>
  <c r="X51" i="1"/>
  <c r="X39" i="1"/>
  <c r="X27" i="1"/>
  <c r="X15" i="1"/>
  <c r="X64" i="1"/>
  <c r="X75" i="1"/>
  <c r="X74" i="1"/>
  <c r="X62" i="1"/>
  <c r="X50" i="1"/>
  <c r="X38" i="1"/>
  <c r="X26" i="1"/>
  <c r="X14" i="1"/>
  <c r="X16" i="1"/>
  <c r="X73" i="1"/>
  <c r="X61" i="1"/>
  <c r="X49" i="1"/>
  <c r="X37" i="1"/>
  <c r="X25" i="1"/>
  <c r="X13" i="1"/>
  <c r="X10" i="1"/>
  <c r="X72" i="1"/>
  <c r="X60" i="1"/>
  <c r="X48" i="1"/>
  <c r="X36" i="1"/>
  <c r="X24" i="1"/>
  <c r="X12" i="1"/>
  <c r="X40" i="1"/>
  <c r="X71" i="1"/>
  <c r="X59" i="1"/>
  <c r="X47" i="1"/>
  <c r="X35" i="1"/>
  <c r="X23" i="1"/>
  <c r="X11" i="1"/>
  <c r="X28" i="1"/>
  <c r="X22" i="1"/>
  <c r="X69" i="1"/>
  <c r="X33" i="1"/>
  <c r="X52" i="1"/>
  <c r="X57" i="1"/>
  <c r="X45" i="1"/>
  <c r="X21" i="1"/>
  <c r="X68" i="1"/>
  <c r="X56" i="1"/>
  <c r="X44" i="1"/>
  <c r="X32" i="1"/>
  <c r="X20" i="1"/>
  <c r="X66" i="1"/>
  <c r="W77" i="1"/>
  <c r="Q77" i="1"/>
  <c r="L77" i="1"/>
  <c r="J77" i="1"/>
  <c r="N77" i="1"/>
  <c r="P77" i="1"/>
  <c r="H77" i="1"/>
  <c r="F77" i="1"/>
  <c r="X77" i="1" l="1"/>
  <c r="R77" i="1"/>
  <c r="S77" i="1"/>
  <c r="T77" i="1" l="1"/>
  <c r="V77" i="1" l="1"/>
  <c r="U77" i="1"/>
</calcChain>
</file>

<file path=xl/sharedStrings.xml><?xml version="1.0" encoding="utf-8"?>
<sst xmlns="http://schemas.openxmlformats.org/spreadsheetml/2006/main" count="107" uniqueCount="40">
  <si>
    <t>№ п/п</t>
  </si>
  <si>
    <t>Наименование профиля ВМП</t>
  </si>
  <si>
    <t>№ группы ВМП</t>
  </si>
  <si>
    <t>Тариф</t>
  </si>
  <si>
    <t>ГБУЗ "Областная клиническая больница КО"</t>
  </si>
  <si>
    <t>ФГБУ "Федеральный центр высоких медицинских технология" МЗ РФ</t>
  </si>
  <si>
    <t>ГБУЗ "Детская областная больница КО"</t>
  </si>
  <si>
    <t>ГБУЗ КО "Центральная городская клиническая больница"</t>
  </si>
  <si>
    <t>ГАУЗ "Региональный перинатальный центр"</t>
  </si>
  <si>
    <t>ГБУЗ "Центр специализированных видов медицинской помощи КО"</t>
  </si>
  <si>
    <t>ФГБУ "1409 Военно-морской клинический госпиталь" МО РФ</t>
  </si>
  <si>
    <t>ГБУЗ КО "Городская клиническая БСМП"</t>
  </si>
  <si>
    <t>ГБУЗ "Гусевская ЦРБ"</t>
  </si>
  <si>
    <t>ИТОГО:</t>
  </si>
  <si>
    <t>ОМП</t>
  </si>
  <si>
    <t>ОФС, тыс. руб.</t>
  </si>
  <si>
    <t>Абдоминальная хирургия</t>
  </si>
  <si>
    <t>Акушерство и гинекология</t>
  </si>
  <si>
    <t>Гастроэнтерология</t>
  </si>
  <si>
    <t>Гематология</t>
  </si>
  <si>
    <t>Дерматовенерология</t>
  </si>
  <si>
    <t>Комбустиология</t>
  </si>
  <si>
    <t>Нейрохирургия</t>
  </si>
  <si>
    <t>Неонатология</t>
  </si>
  <si>
    <t>Онкология</t>
  </si>
  <si>
    <t>Оториноларингология</t>
  </si>
  <si>
    <t>Офтальмология</t>
  </si>
  <si>
    <t>Педиатрия</t>
  </si>
  <si>
    <t>Ревматология</t>
  </si>
  <si>
    <t>Торакальная хирургия</t>
  </si>
  <si>
    <t>Травматология и ортопедия</t>
  </si>
  <si>
    <t>Урология</t>
  </si>
  <si>
    <t>Челюстно-лицевая хирургия</t>
  </si>
  <si>
    <t>Эндокринология</t>
  </si>
  <si>
    <t xml:space="preserve">к Выписке из Протокола  </t>
  </si>
  <si>
    <t>заседания Комиссии № 14 от 30.12.2022 года</t>
  </si>
  <si>
    <t>Сердечно-сосудистая хирургия</t>
  </si>
  <si>
    <t>Детская хирургия (новорожденные)</t>
  </si>
  <si>
    <t>Приложение №8</t>
  </si>
  <si>
    <t xml:space="preserve">Объем оказания медицинской помощи и объем финансировых средств в части высокотехнологичных видов медицинской помощи в разрезе групп ВМП и профилей  оказания медицинской помощи за счет средств обязательного медицинского страхования в 2023 году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</si>
</sst>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9" tint="-0.499984740745262"/>
      <name val="Times New Roman"/>
      <family val="1"/>
      <charset val="204"/>
    </font>
    <font>
      <sz val="11"/>
      <color theme="9" tint="-0.499984740745262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>
      <alignment vertical="top"/>
    </xf>
    <xf numFmtId="0" fontId="4" fillId="0" borderId="0" xfId="1" applyFont="1" applyFill="1">
      <alignment vertical="top"/>
    </xf>
    <xf numFmtId="4" fontId="3" fillId="0" borderId="0" xfId="1" applyNumberFormat="1" applyFont="1" applyFill="1">
      <alignment vertical="top"/>
    </xf>
    <xf numFmtId="3" fontId="3" fillId="0" borderId="0" xfId="1" applyNumberFormat="1" applyFont="1" applyFill="1">
      <alignment vertical="top"/>
    </xf>
    <xf numFmtId="4" fontId="5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horizontal="center" vertical="center"/>
    </xf>
    <xf numFmtId="4" fontId="5" fillId="0" borderId="0" xfId="1" applyNumberFormat="1" applyFont="1" applyFill="1" applyAlignment="1">
      <alignment horizontal="right" vertical="center"/>
    </xf>
    <xf numFmtId="0" fontId="6" fillId="0" borderId="0" xfId="0" applyFont="1"/>
    <xf numFmtId="0" fontId="8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4" fontId="6" fillId="0" borderId="0" xfId="0" applyNumberFormat="1" applyFont="1"/>
    <xf numFmtId="0" fontId="12" fillId="0" borderId="0" xfId="0" applyFont="1"/>
    <xf numFmtId="0" fontId="13" fillId="0" borderId="0" xfId="0" applyFont="1"/>
    <xf numFmtId="2" fontId="9" fillId="0" borderId="7" xfId="1" applyNumberFormat="1" applyFont="1" applyFill="1" applyBorder="1" applyAlignment="1">
      <alignment horizontal="center" vertical="top" wrapText="1"/>
    </xf>
    <xf numFmtId="4" fontId="9" fillId="0" borderId="7" xfId="1" applyNumberFormat="1" applyFont="1" applyFill="1" applyBorder="1" applyAlignment="1">
      <alignment horizontal="center" vertical="top" wrapText="1"/>
    </xf>
    <xf numFmtId="4" fontId="9" fillId="0" borderId="10" xfId="1" applyNumberFormat="1" applyFont="1" applyFill="1" applyBorder="1" applyAlignment="1">
      <alignment horizontal="center" vertical="top" wrapText="1"/>
    </xf>
    <xf numFmtId="0" fontId="5" fillId="0" borderId="16" xfId="1" applyFont="1" applyFill="1" applyBorder="1" applyAlignment="1">
      <alignment horizontal="center" vertical="center"/>
    </xf>
    <xf numFmtId="4" fontId="5" fillId="0" borderId="17" xfId="1" applyNumberFormat="1" applyFont="1" applyFill="1" applyBorder="1" applyAlignment="1">
      <alignment horizontal="center" vertical="center"/>
    </xf>
    <xf numFmtId="3" fontId="5" fillId="0" borderId="16" xfId="1" applyNumberFormat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4" fontId="5" fillId="0" borderId="19" xfId="1" applyNumberFormat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/>
    </xf>
    <xf numFmtId="3" fontId="13" fillId="0" borderId="20" xfId="1" applyNumberFormat="1" applyFont="1" applyFill="1" applyBorder="1" applyAlignment="1">
      <alignment horizontal="center" vertical="center"/>
    </xf>
    <xf numFmtId="49" fontId="14" fillId="0" borderId="14" xfId="1" applyNumberFormat="1" applyFont="1" applyFill="1" applyBorder="1" applyAlignment="1">
      <alignment vertical="top" wrapText="1"/>
    </xf>
    <xf numFmtId="49" fontId="14" fillId="0" borderId="15" xfId="1" applyNumberFormat="1" applyFont="1" applyFill="1" applyBorder="1" applyAlignment="1">
      <alignment vertical="top" wrapText="1"/>
    </xf>
    <xf numFmtId="3" fontId="15" fillId="0" borderId="11" xfId="1" applyNumberFormat="1" applyFont="1" applyFill="1" applyBorder="1" applyAlignment="1">
      <alignment horizontal="center" vertical="center"/>
    </xf>
    <xf numFmtId="3" fontId="15" fillId="0" borderId="20" xfId="1" applyNumberFormat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4" fontId="5" fillId="0" borderId="22" xfId="1" applyNumberFormat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/>
    </xf>
    <xf numFmtId="4" fontId="5" fillId="0" borderId="24" xfId="1" applyNumberFormat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vertical="center" wrapText="1"/>
    </xf>
    <xf numFmtId="0" fontId="5" fillId="0" borderId="5" xfId="1" applyFont="1" applyFill="1" applyBorder="1" applyAlignment="1">
      <alignment vertical="center" wrapText="1"/>
    </xf>
    <xf numFmtId="0" fontId="10" fillId="0" borderId="5" xfId="1" applyFont="1" applyFill="1" applyBorder="1" applyAlignment="1">
      <alignment horizontal="right" vertical="center" wrapText="1"/>
    </xf>
    <xf numFmtId="3" fontId="9" fillId="0" borderId="5" xfId="1" applyNumberFormat="1" applyFont="1" applyFill="1" applyBorder="1" applyAlignment="1">
      <alignment horizontal="center" vertical="center"/>
    </xf>
    <xf numFmtId="4" fontId="9" fillId="0" borderId="5" xfId="1" applyNumberFormat="1" applyFont="1" applyFill="1" applyBorder="1" applyAlignment="1">
      <alignment horizontal="center" vertical="center"/>
    </xf>
    <xf numFmtId="4" fontId="9" fillId="0" borderId="6" xfId="1" applyNumberFormat="1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right"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vertical="center" wrapText="1"/>
    </xf>
    <xf numFmtId="4" fontId="15" fillId="0" borderId="3" xfId="1" applyNumberFormat="1" applyFont="1" applyFill="1" applyBorder="1" applyAlignment="1">
      <alignment horizontal="center" vertical="center" wrapText="1"/>
    </xf>
    <xf numFmtId="4" fontId="15" fillId="0" borderId="4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4" fontId="9" fillId="0" borderId="12" xfId="1" applyNumberFormat="1" applyFont="1" applyFill="1" applyBorder="1" applyAlignment="1">
      <alignment horizontal="center" vertical="center" wrapText="1"/>
    </xf>
    <xf numFmtId="4" fontId="9" fillId="0" borderId="13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4" fontId="15" fillId="0" borderId="3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3" xfId="1" xr:uid="{B1619172-A159-4825-8D6F-1C3B058F07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7%20&#1055;&#1056;&#1048;&#1050;&#1040;&#1047;\2020\09%20&#1057;&#1045;&#1053;&#1058;&#1071;&#1041;&#1056;&#1068;\&#1055;&#1086;&#1083;&#1086;&#1079;&#1086;&#1074;&#1072;%20&#1045;\&#1047;&#1072;&#1087;&#1088;&#1086;&#1089;&#1099;%20&#1060;&#1060;&#1054;&#1052;&#1057;\&#1089;&#1090;&#1086;&#1080;&#1084;&#1086;&#1089;&#1090;&#1100;%20&#1079;&#1072;&#1082;&#1086;&#1085;&#1095;%20&#1089;&#1083;&#1091;&#1095;&#1072;&#1103;%20&#1074;%20&#1088;&#1072;&#1079;&#1088;&#1077;&#1079;&#1077;%20&#1087;&#1088;&#1086;&#1092;&#1080;&#1083;&#1077;&#1081;%20&#1042;&#1052;&#1055;\&#1074;&#1084;&#1087;%20&#1089;&#1090;&#1072;&#1094;%20&#1086;&#1090;&#1095;&#1077;&#1090;%20&#1043;&#1072;&#1079;&#1080;&#1079;&#1086;&#1074;&#1086;&#1081;%20&#1053;.&#1043;%20(&#1087;&#1086;%20&#1074;&#1080;&#1076;&#1091;%20&#1042;&#1052;&#105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2)"/>
      <sheetName val="свод"/>
      <sheetName val="Кругл"/>
      <sheetName val="абдом хир"/>
      <sheetName val="акуше и гинек"/>
      <sheetName val="гастро"/>
      <sheetName val="гемат"/>
      <sheetName val="комбуст"/>
      <sheetName val="неврол"/>
      <sheetName val="нейрохир"/>
      <sheetName val="онко"/>
      <sheetName val="ЛОР"/>
      <sheetName val="офтальм"/>
      <sheetName val="ревмат"/>
      <sheetName val="серд сосуд"/>
      <sheetName val="торак хир"/>
      <sheetName val="травма энд"/>
      <sheetName val="травма без  эндопр"/>
      <sheetName val="трансплан"/>
      <sheetName val="уролог"/>
      <sheetName val="ЧЛХ"/>
      <sheetName val="эндокри"/>
      <sheetName val="неонат"/>
      <sheetName val="педиатр"/>
      <sheetName val="XLR_NoRangeSheet"/>
      <sheetName val="Лист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B6" t="str">
            <v>Еремеева Г.И.</v>
          </cell>
          <cell r="C6" t="str">
            <v>за период с 06.02.12 по 17.01.13</v>
          </cell>
          <cell r="D6" t="str">
            <v>по высокотехнологичной медицинской помощи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69C7E-662F-4391-AABA-4B0B802E2FD9}">
  <sheetPr>
    <tabColor theme="3" tint="0.79998168889431442"/>
    <pageSetUpPr fitToPage="1"/>
  </sheetPr>
  <dimension ref="A1:Y78"/>
  <sheetViews>
    <sheetView tabSelected="1" zoomScaleNormal="100" workbookViewId="0">
      <pane xSplit="4" ySplit="8" topLeftCell="E67" activePane="bottomRight" state="frozen"/>
      <selection pane="topRight" activeCell="E1" sqref="E1"/>
      <selection pane="bottomLeft" activeCell="A10" sqref="A10"/>
      <selection pane="bottomRight" activeCell="A5" sqref="A5:V5"/>
    </sheetView>
  </sheetViews>
  <sheetFormatPr defaultRowHeight="15" x14ac:dyDescent="0.25"/>
  <cols>
    <col min="1" max="1" width="4.7109375" style="10" customWidth="1"/>
    <col min="2" max="2" width="21.85546875" style="10" customWidth="1"/>
    <col min="3" max="3" width="9.140625" style="10"/>
    <col min="4" max="4" width="11.140625" style="15" customWidth="1"/>
    <col min="5" max="5" width="9.140625" style="10" customWidth="1"/>
    <col min="6" max="6" width="16.140625" style="10" customWidth="1"/>
    <col min="7" max="7" width="9.140625" style="10" customWidth="1"/>
    <col min="8" max="8" width="11.7109375" style="10" customWidth="1"/>
    <col min="9" max="9" width="9.140625" style="10" customWidth="1"/>
    <col min="10" max="10" width="11.140625" style="10" customWidth="1"/>
    <col min="11" max="11" width="9.140625" style="10" customWidth="1"/>
    <col min="12" max="12" width="12.140625" style="10" customWidth="1"/>
    <col min="13" max="13" width="9.140625" style="10" customWidth="1"/>
    <col min="14" max="14" width="11.85546875" style="10" customWidth="1"/>
    <col min="15" max="15" width="9.140625" style="10" customWidth="1"/>
    <col min="16" max="16" width="11.7109375" style="10" customWidth="1"/>
    <col min="17" max="17" width="9.140625" style="10" customWidth="1"/>
    <col min="18" max="18" width="10.85546875" style="10" customWidth="1"/>
    <col min="19" max="19" width="9.140625" style="10" customWidth="1"/>
    <col min="20" max="20" width="11" style="10" customWidth="1"/>
    <col min="21" max="21" width="9.140625" style="10" customWidth="1"/>
    <col min="22" max="22" width="13.140625" style="10" customWidth="1"/>
    <col min="23" max="23" width="8.140625" style="10" hidden="1" customWidth="1"/>
    <col min="24" max="24" width="13.28515625" style="10" hidden="1" customWidth="1"/>
    <col min="25" max="16384" width="9.140625" style="10"/>
  </cols>
  <sheetData>
    <row r="1" spans="1:24" ht="18.75" x14ac:dyDescent="0.25">
      <c r="A1" s="1"/>
      <c r="B1" s="2"/>
      <c r="C1" s="3"/>
      <c r="D1" s="4"/>
      <c r="E1" s="3"/>
      <c r="F1" s="5"/>
      <c r="G1" s="6"/>
      <c r="H1" s="5"/>
      <c r="I1" s="3"/>
      <c r="J1" s="5"/>
      <c r="K1" s="3"/>
      <c r="L1" s="5"/>
      <c r="M1" s="6"/>
      <c r="N1" s="5"/>
      <c r="O1" s="3"/>
      <c r="P1" s="5"/>
      <c r="Q1" s="3"/>
      <c r="R1" s="5"/>
      <c r="S1" s="3"/>
      <c r="T1" s="7"/>
      <c r="U1" s="8"/>
      <c r="V1" s="40" t="s">
        <v>38</v>
      </c>
      <c r="W1" s="9"/>
    </row>
    <row r="2" spans="1:24" ht="18.75" x14ac:dyDescent="0.25">
      <c r="A2" s="1"/>
      <c r="B2" s="2"/>
      <c r="C2" s="3"/>
      <c r="D2" s="4"/>
      <c r="E2" s="3"/>
      <c r="F2" s="5"/>
      <c r="G2" s="6"/>
      <c r="H2" s="5"/>
      <c r="I2" s="3"/>
      <c r="J2" s="5"/>
      <c r="K2" s="3"/>
      <c r="L2" s="5"/>
      <c r="M2" s="6"/>
      <c r="N2" s="5"/>
      <c r="O2" s="3"/>
      <c r="P2" s="5"/>
      <c r="Q2" s="3"/>
      <c r="R2" s="5"/>
      <c r="S2" s="3"/>
      <c r="T2" s="7"/>
      <c r="U2" s="8"/>
      <c r="V2" s="40" t="s">
        <v>34</v>
      </c>
      <c r="W2" s="9"/>
    </row>
    <row r="3" spans="1:24" ht="18.75" x14ac:dyDescent="0.25">
      <c r="A3" s="1"/>
      <c r="B3" s="2"/>
      <c r="C3" s="3"/>
      <c r="D3" s="4"/>
      <c r="E3" s="3"/>
      <c r="F3" s="5"/>
      <c r="G3" s="6"/>
      <c r="H3" s="5"/>
      <c r="I3" s="3"/>
      <c r="J3" s="5"/>
      <c r="K3" s="3"/>
      <c r="L3" s="5"/>
      <c r="M3" s="6"/>
      <c r="N3" s="5"/>
      <c r="O3" s="3"/>
      <c r="P3" s="5"/>
      <c r="Q3" s="3"/>
      <c r="R3" s="5"/>
      <c r="S3" s="3"/>
      <c r="T3" s="7"/>
      <c r="U3" s="8"/>
      <c r="V3" s="40" t="s">
        <v>35</v>
      </c>
      <c r="W3" s="9"/>
    </row>
    <row r="4" spans="1:24" ht="18.75" x14ac:dyDescent="0.25">
      <c r="A4" s="1"/>
      <c r="B4" s="2"/>
      <c r="C4" s="3"/>
      <c r="D4" s="4"/>
      <c r="E4" s="3"/>
      <c r="F4" s="5"/>
      <c r="G4" s="6"/>
      <c r="H4" s="5"/>
      <c r="I4" s="3"/>
      <c r="J4" s="5"/>
      <c r="K4" s="3"/>
      <c r="L4" s="5"/>
      <c r="M4" s="6"/>
      <c r="N4" s="5"/>
      <c r="O4" s="3"/>
      <c r="P4" s="5"/>
      <c r="Q4" s="3"/>
      <c r="R4" s="5"/>
      <c r="S4" s="3"/>
      <c r="T4" s="7"/>
      <c r="U4" s="8"/>
      <c r="V4" s="9"/>
      <c r="W4" s="9"/>
    </row>
    <row r="5" spans="1:24" ht="42.75" customHeight="1" x14ac:dyDescent="0.25">
      <c r="A5" s="42" t="s">
        <v>39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1"/>
      <c r="X5" s="41"/>
    </row>
    <row r="6" spans="1:24" ht="19.5" thickBot="1" x14ac:dyDescent="0.3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11"/>
    </row>
    <row r="7" spans="1:24" s="12" customFormat="1" ht="84" customHeight="1" x14ac:dyDescent="0.25">
      <c r="A7" s="46" t="s">
        <v>0</v>
      </c>
      <c r="B7" s="48" t="s">
        <v>1</v>
      </c>
      <c r="C7" s="50" t="s">
        <v>2</v>
      </c>
      <c r="D7" s="52" t="s">
        <v>3</v>
      </c>
      <c r="E7" s="54" t="s">
        <v>4</v>
      </c>
      <c r="F7" s="54"/>
      <c r="G7" s="54" t="s">
        <v>5</v>
      </c>
      <c r="H7" s="54"/>
      <c r="I7" s="54" t="s">
        <v>6</v>
      </c>
      <c r="J7" s="54"/>
      <c r="K7" s="54" t="s">
        <v>7</v>
      </c>
      <c r="L7" s="54"/>
      <c r="M7" s="54" t="s">
        <v>8</v>
      </c>
      <c r="N7" s="54"/>
      <c r="O7" s="54" t="s">
        <v>9</v>
      </c>
      <c r="P7" s="54"/>
      <c r="Q7" s="54" t="s">
        <v>10</v>
      </c>
      <c r="R7" s="54"/>
      <c r="S7" s="54" t="s">
        <v>11</v>
      </c>
      <c r="T7" s="54"/>
      <c r="U7" s="54" t="s">
        <v>12</v>
      </c>
      <c r="V7" s="54"/>
      <c r="W7" s="43" t="s">
        <v>13</v>
      </c>
      <c r="X7" s="44" t="s">
        <v>13</v>
      </c>
    </row>
    <row r="8" spans="1:24" s="12" customFormat="1" ht="36.75" customHeight="1" x14ac:dyDescent="0.25">
      <c r="A8" s="47"/>
      <c r="B8" s="49"/>
      <c r="C8" s="51"/>
      <c r="D8" s="53"/>
      <c r="E8" s="16" t="s">
        <v>14</v>
      </c>
      <c r="F8" s="17" t="s">
        <v>15</v>
      </c>
      <c r="G8" s="16" t="s">
        <v>14</v>
      </c>
      <c r="H8" s="17" t="s">
        <v>15</v>
      </c>
      <c r="I8" s="16" t="s">
        <v>14</v>
      </c>
      <c r="J8" s="17" t="s">
        <v>15</v>
      </c>
      <c r="K8" s="16" t="s">
        <v>14</v>
      </c>
      <c r="L8" s="17" t="s">
        <v>15</v>
      </c>
      <c r="M8" s="16" t="s">
        <v>14</v>
      </c>
      <c r="N8" s="17" t="s">
        <v>15</v>
      </c>
      <c r="O8" s="16" t="s">
        <v>14</v>
      </c>
      <c r="P8" s="17" t="s">
        <v>15</v>
      </c>
      <c r="Q8" s="16" t="s">
        <v>14</v>
      </c>
      <c r="R8" s="17" t="s">
        <v>15</v>
      </c>
      <c r="S8" s="16" t="s">
        <v>14</v>
      </c>
      <c r="T8" s="17" t="s">
        <v>15</v>
      </c>
      <c r="U8" s="16" t="s">
        <v>14</v>
      </c>
      <c r="V8" s="17" t="s">
        <v>15</v>
      </c>
      <c r="W8" s="16" t="s">
        <v>14</v>
      </c>
      <c r="X8" s="18" t="s">
        <v>15</v>
      </c>
    </row>
    <row r="9" spans="1:24" ht="30" x14ac:dyDescent="0.25">
      <c r="A9" s="30">
        <v>1</v>
      </c>
      <c r="B9" s="26" t="s">
        <v>17</v>
      </c>
      <c r="C9" s="28">
        <v>1</v>
      </c>
      <c r="D9" s="24">
        <v>149270</v>
      </c>
      <c r="E9" s="19"/>
      <c r="F9" s="20">
        <f>E9*$D9/1000</f>
        <v>0</v>
      </c>
      <c r="G9" s="19"/>
      <c r="H9" s="20">
        <f>G9*$D9/1000</f>
        <v>0</v>
      </c>
      <c r="I9" s="19"/>
      <c r="J9" s="20">
        <f>I9*$D9/1000</f>
        <v>0</v>
      </c>
      <c r="K9" s="19">
        <v>12</v>
      </c>
      <c r="L9" s="20">
        <f>K9*$D9/1000</f>
        <v>1791.24</v>
      </c>
      <c r="M9" s="19">
        <v>12</v>
      </c>
      <c r="N9" s="20">
        <f>M9*$D9/1000</f>
        <v>1791.24</v>
      </c>
      <c r="O9" s="19"/>
      <c r="P9" s="20">
        <f>O9*$D9/1000</f>
        <v>0</v>
      </c>
      <c r="Q9" s="19"/>
      <c r="R9" s="20">
        <f>Q9*$D9/1000</f>
        <v>0</v>
      </c>
      <c r="S9" s="19"/>
      <c r="T9" s="20">
        <f>S9*$D9/1000</f>
        <v>0</v>
      </c>
      <c r="U9" s="19"/>
      <c r="V9" s="20">
        <f>U9*$D9/1000</f>
        <v>0</v>
      </c>
      <c r="W9" s="19">
        <f>E9+G9+I9+K9+M9+O9+Q9+S9+U9</f>
        <v>24</v>
      </c>
      <c r="X9" s="31">
        <f>F9+H9+J9+L9+N9+P9+R9+T9+V9</f>
        <v>3582.48</v>
      </c>
    </row>
    <row r="10" spans="1:24" ht="30" x14ac:dyDescent="0.25">
      <c r="A10" s="30">
        <v>2</v>
      </c>
      <c r="B10" s="26" t="s">
        <v>17</v>
      </c>
      <c r="C10" s="28">
        <v>2</v>
      </c>
      <c r="D10" s="24">
        <v>226663</v>
      </c>
      <c r="E10" s="19"/>
      <c r="F10" s="20">
        <f t="shared" ref="F10:F73" si="0">E10*$D10/1000</f>
        <v>0</v>
      </c>
      <c r="G10" s="19"/>
      <c r="H10" s="20">
        <f t="shared" ref="H10" si="1">G10*$D10/1000</f>
        <v>0</v>
      </c>
      <c r="I10" s="19"/>
      <c r="J10" s="20">
        <f t="shared" ref="J10:L73" si="2">I10*$D10/1000</f>
        <v>0</v>
      </c>
      <c r="K10" s="19">
        <v>8</v>
      </c>
      <c r="L10" s="20">
        <f t="shared" si="2"/>
        <v>1813.3040000000001</v>
      </c>
      <c r="M10" s="19">
        <v>8</v>
      </c>
      <c r="N10" s="20">
        <f t="shared" ref="N10:P73" si="3">M10*$D10/1000</f>
        <v>1813.3040000000001</v>
      </c>
      <c r="O10" s="19"/>
      <c r="P10" s="20">
        <f t="shared" si="3"/>
        <v>0</v>
      </c>
      <c r="Q10" s="19"/>
      <c r="R10" s="20">
        <f t="shared" ref="R10:T73" si="4">Q10*$D10/1000</f>
        <v>0</v>
      </c>
      <c r="S10" s="19"/>
      <c r="T10" s="20">
        <f t="shared" si="4"/>
        <v>0</v>
      </c>
      <c r="U10" s="19"/>
      <c r="V10" s="20">
        <f t="shared" ref="V10:V73" si="5">U10*$D10/1000</f>
        <v>0</v>
      </c>
      <c r="W10" s="19">
        <f t="shared" ref="W10:W73" si="6">E10+G10+I10+K10+M10+O10+Q10+S10+U10</f>
        <v>16</v>
      </c>
      <c r="X10" s="31">
        <f t="shared" ref="X10:X73" si="7">F10+H10+J10+L10+N10+P10+R10+T10+V10</f>
        <v>3626.6080000000002</v>
      </c>
    </row>
    <row r="11" spans="1:24" ht="15.75" x14ac:dyDescent="0.25">
      <c r="A11" s="30">
        <v>3</v>
      </c>
      <c r="B11" s="26" t="s">
        <v>18</v>
      </c>
      <c r="C11" s="28">
        <v>3</v>
      </c>
      <c r="D11" s="24">
        <v>155640</v>
      </c>
      <c r="E11" s="19">
        <v>10</v>
      </c>
      <c r="F11" s="20">
        <f t="shared" si="0"/>
        <v>1556.4</v>
      </c>
      <c r="G11" s="19"/>
      <c r="H11" s="20">
        <f t="shared" ref="H11" si="8">G11*$D11/1000</f>
        <v>0</v>
      </c>
      <c r="I11" s="19"/>
      <c r="J11" s="20">
        <f t="shared" si="2"/>
        <v>0</v>
      </c>
      <c r="K11" s="19"/>
      <c r="L11" s="20">
        <f t="shared" ref="L11" si="9">K11*$D11/1000</f>
        <v>0</v>
      </c>
      <c r="M11" s="19"/>
      <c r="N11" s="20">
        <f t="shared" si="3"/>
        <v>0</v>
      </c>
      <c r="O11" s="19"/>
      <c r="P11" s="20">
        <f t="shared" ref="P11" si="10">O11*$D11/1000</f>
        <v>0</v>
      </c>
      <c r="Q11" s="19"/>
      <c r="R11" s="20">
        <f t="shared" si="4"/>
        <v>0</v>
      </c>
      <c r="S11" s="19"/>
      <c r="T11" s="20">
        <f t="shared" ref="T11" si="11">S11*$D11/1000</f>
        <v>0</v>
      </c>
      <c r="U11" s="19"/>
      <c r="V11" s="20">
        <f t="shared" si="5"/>
        <v>0</v>
      </c>
      <c r="W11" s="19">
        <f t="shared" si="6"/>
        <v>10</v>
      </c>
      <c r="X11" s="31">
        <f t="shared" si="7"/>
        <v>1556.4</v>
      </c>
    </row>
    <row r="12" spans="1:24" ht="15.75" x14ac:dyDescent="0.25">
      <c r="A12" s="30">
        <v>4</v>
      </c>
      <c r="B12" s="26" t="s">
        <v>19</v>
      </c>
      <c r="C12" s="28">
        <v>4</v>
      </c>
      <c r="D12" s="24">
        <v>174719</v>
      </c>
      <c r="E12" s="19"/>
      <c r="F12" s="20">
        <f t="shared" si="0"/>
        <v>0</v>
      </c>
      <c r="G12" s="19"/>
      <c r="H12" s="20">
        <f t="shared" ref="H12" si="12">G12*$D12/1000</f>
        <v>0</v>
      </c>
      <c r="I12" s="19"/>
      <c r="J12" s="20">
        <f t="shared" si="2"/>
        <v>0</v>
      </c>
      <c r="K12" s="19"/>
      <c r="L12" s="20">
        <f t="shared" ref="L12" si="13">K12*$D12/1000</f>
        <v>0</v>
      </c>
      <c r="M12" s="19"/>
      <c r="N12" s="20">
        <f t="shared" si="3"/>
        <v>0</v>
      </c>
      <c r="O12" s="19"/>
      <c r="P12" s="20">
        <f t="shared" ref="P12:P13" si="14">O12*$D12/1000</f>
        <v>0</v>
      </c>
      <c r="Q12" s="19"/>
      <c r="R12" s="20">
        <f t="shared" si="4"/>
        <v>0</v>
      </c>
      <c r="S12" s="19"/>
      <c r="T12" s="20">
        <f t="shared" ref="T12:T13" si="15">S12*$D12/1000</f>
        <v>0</v>
      </c>
      <c r="U12" s="19"/>
      <c r="V12" s="20">
        <f t="shared" si="5"/>
        <v>0</v>
      </c>
      <c r="W12" s="19">
        <f t="shared" si="6"/>
        <v>0</v>
      </c>
      <c r="X12" s="31">
        <f t="shared" si="7"/>
        <v>0</v>
      </c>
    </row>
    <row r="13" spans="1:24" ht="15.75" x14ac:dyDescent="0.25">
      <c r="A13" s="30">
        <v>5</v>
      </c>
      <c r="B13" s="26" t="s">
        <v>19</v>
      </c>
      <c r="C13" s="28">
        <v>5</v>
      </c>
      <c r="D13" s="24">
        <v>514006</v>
      </c>
      <c r="E13" s="19"/>
      <c r="F13" s="20">
        <f t="shared" si="0"/>
        <v>0</v>
      </c>
      <c r="G13" s="19"/>
      <c r="H13" s="20">
        <f t="shared" ref="H13" si="16">G13*$D13/1000</f>
        <v>0</v>
      </c>
      <c r="I13" s="19"/>
      <c r="J13" s="20">
        <f t="shared" si="2"/>
        <v>0</v>
      </c>
      <c r="K13" s="19"/>
      <c r="L13" s="20">
        <f t="shared" ref="L13" si="17">K13*$D13/1000</f>
        <v>0</v>
      </c>
      <c r="M13" s="19"/>
      <c r="N13" s="20">
        <f t="shared" si="3"/>
        <v>0</v>
      </c>
      <c r="O13" s="19"/>
      <c r="P13" s="20">
        <f t="shared" si="14"/>
        <v>0</v>
      </c>
      <c r="Q13" s="19"/>
      <c r="R13" s="20">
        <f t="shared" si="4"/>
        <v>0</v>
      </c>
      <c r="S13" s="19"/>
      <c r="T13" s="20">
        <f t="shared" si="15"/>
        <v>0</v>
      </c>
      <c r="U13" s="19"/>
      <c r="V13" s="20">
        <f t="shared" si="5"/>
        <v>0</v>
      </c>
      <c r="W13" s="19">
        <f t="shared" si="6"/>
        <v>0</v>
      </c>
      <c r="X13" s="31">
        <f t="shared" si="7"/>
        <v>0</v>
      </c>
    </row>
    <row r="14" spans="1:24" ht="30" x14ac:dyDescent="0.25">
      <c r="A14" s="30">
        <v>6</v>
      </c>
      <c r="B14" s="26" t="s">
        <v>37</v>
      </c>
      <c r="C14" s="28">
        <v>6</v>
      </c>
      <c r="D14" s="24">
        <v>305847</v>
      </c>
      <c r="E14" s="19"/>
      <c r="F14" s="20">
        <f t="shared" si="0"/>
        <v>0</v>
      </c>
      <c r="G14" s="19"/>
      <c r="H14" s="20">
        <f t="shared" ref="H14" si="18">G14*$D14/1000</f>
        <v>0</v>
      </c>
      <c r="I14" s="19"/>
      <c r="J14" s="20">
        <f t="shared" si="2"/>
        <v>0</v>
      </c>
      <c r="K14" s="19"/>
      <c r="L14" s="20">
        <f t="shared" ref="L14" si="19">K14*$D14/1000</f>
        <v>0</v>
      </c>
      <c r="M14" s="19"/>
      <c r="N14" s="20">
        <f t="shared" si="3"/>
        <v>0</v>
      </c>
      <c r="O14" s="19"/>
      <c r="P14" s="20">
        <f t="shared" ref="P14:P15" si="20">O14*$D14/1000</f>
        <v>0</v>
      </c>
      <c r="Q14" s="19"/>
      <c r="R14" s="20">
        <f t="shared" si="4"/>
        <v>0</v>
      </c>
      <c r="S14" s="19"/>
      <c r="T14" s="20">
        <f t="shared" ref="T14:T15" si="21">S14*$D14/1000</f>
        <v>0</v>
      </c>
      <c r="U14" s="19"/>
      <c r="V14" s="20">
        <f t="shared" si="5"/>
        <v>0</v>
      </c>
      <c r="W14" s="19">
        <f t="shared" si="6"/>
        <v>0</v>
      </c>
      <c r="X14" s="31">
        <f t="shared" si="7"/>
        <v>0</v>
      </c>
    </row>
    <row r="15" spans="1:24" ht="15.75" x14ac:dyDescent="0.25">
      <c r="A15" s="30">
        <v>7</v>
      </c>
      <c r="B15" s="26" t="s">
        <v>20</v>
      </c>
      <c r="C15" s="28">
        <v>7</v>
      </c>
      <c r="D15" s="24">
        <v>118225</v>
      </c>
      <c r="E15" s="21"/>
      <c r="F15" s="20">
        <f t="shared" si="0"/>
        <v>0</v>
      </c>
      <c r="G15" s="21"/>
      <c r="H15" s="20">
        <f t="shared" ref="H15" si="22">G15*$D15/1000</f>
        <v>0</v>
      </c>
      <c r="I15" s="21"/>
      <c r="J15" s="20">
        <f t="shared" si="2"/>
        <v>0</v>
      </c>
      <c r="K15" s="21"/>
      <c r="L15" s="20">
        <f t="shared" ref="L15" si="23">K15*$D15/1000</f>
        <v>0</v>
      </c>
      <c r="M15" s="21"/>
      <c r="N15" s="20">
        <f t="shared" si="3"/>
        <v>0</v>
      </c>
      <c r="O15" s="21">
        <v>50</v>
      </c>
      <c r="P15" s="20">
        <f t="shared" si="20"/>
        <v>5911.25</v>
      </c>
      <c r="Q15" s="21"/>
      <c r="R15" s="20">
        <f t="shared" si="4"/>
        <v>0</v>
      </c>
      <c r="S15" s="21"/>
      <c r="T15" s="20">
        <f t="shared" si="21"/>
        <v>0</v>
      </c>
      <c r="U15" s="21"/>
      <c r="V15" s="20">
        <f t="shared" si="5"/>
        <v>0</v>
      </c>
      <c r="W15" s="21">
        <f t="shared" si="6"/>
        <v>50</v>
      </c>
      <c r="X15" s="31">
        <f t="shared" si="7"/>
        <v>5911.25</v>
      </c>
    </row>
    <row r="16" spans="1:24" ht="15.75" x14ac:dyDescent="0.25">
      <c r="A16" s="30">
        <v>8</v>
      </c>
      <c r="B16" s="26" t="s">
        <v>21</v>
      </c>
      <c r="C16" s="28">
        <v>8</v>
      </c>
      <c r="D16" s="24">
        <v>623703</v>
      </c>
      <c r="E16" s="21"/>
      <c r="F16" s="20">
        <f t="shared" si="0"/>
        <v>0</v>
      </c>
      <c r="G16" s="21"/>
      <c r="H16" s="20">
        <f t="shared" ref="H16" si="24">G16*$D16/1000</f>
        <v>0</v>
      </c>
      <c r="I16" s="21"/>
      <c r="J16" s="20">
        <f t="shared" si="2"/>
        <v>0</v>
      </c>
      <c r="K16" s="21"/>
      <c r="L16" s="20">
        <f t="shared" ref="L16" si="25">K16*$D16/1000</f>
        <v>0</v>
      </c>
      <c r="M16" s="21"/>
      <c r="N16" s="20">
        <f t="shared" si="3"/>
        <v>0</v>
      </c>
      <c r="O16" s="21"/>
      <c r="P16" s="20">
        <f t="shared" ref="P16:P17" si="26">O16*$D16/1000</f>
        <v>0</v>
      </c>
      <c r="Q16" s="21"/>
      <c r="R16" s="20">
        <f t="shared" si="4"/>
        <v>0</v>
      </c>
      <c r="S16" s="21"/>
      <c r="T16" s="20">
        <f t="shared" ref="T16:T17" si="27">S16*$D16/1000</f>
        <v>0</v>
      </c>
      <c r="U16" s="21"/>
      <c r="V16" s="20">
        <f t="shared" si="5"/>
        <v>0</v>
      </c>
      <c r="W16" s="21">
        <f t="shared" si="6"/>
        <v>0</v>
      </c>
      <c r="X16" s="31">
        <f t="shared" si="7"/>
        <v>0</v>
      </c>
    </row>
    <row r="17" spans="1:24" ht="15.75" x14ac:dyDescent="0.25">
      <c r="A17" s="30">
        <v>9</v>
      </c>
      <c r="B17" s="26" t="s">
        <v>21</v>
      </c>
      <c r="C17" s="28">
        <v>9</v>
      </c>
      <c r="D17" s="24">
        <v>1827887</v>
      </c>
      <c r="E17" s="21"/>
      <c r="F17" s="20">
        <f t="shared" si="0"/>
        <v>0</v>
      </c>
      <c r="G17" s="21"/>
      <c r="H17" s="20">
        <f t="shared" ref="H17" si="28">G17*$D17/1000</f>
        <v>0</v>
      </c>
      <c r="I17" s="21"/>
      <c r="J17" s="20">
        <f t="shared" si="2"/>
        <v>0</v>
      </c>
      <c r="K17" s="21"/>
      <c r="L17" s="20">
        <f t="shared" ref="L17" si="29">K17*$D17/1000</f>
        <v>0</v>
      </c>
      <c r="M17" s="21"/>
      <c r="N17" s="20">
        <f t="shared" si="3"/>
        <v>0</v>
      </c>
      <c r="O17" s="21"/>
      <c r="P17" s="20">
        <f t="shared" si="26"/>
        <v>0</v>
      </c>
      <c r="Q17" s="21"/>
      <c r="R17" s="20">
        <f t="shared" si="4"/>
        <v>0</v>
      </c>
      <c r="S17" s="21"/>
      <c r="T17" s="20">
        <f t="shared" si="27"/>
        <v>0</v>
      </c>
      <c r="U17" s="21"/>
      <c r="V17" s="20">
        <f t="shared" si="5"/>
        <v>0</v>
      </c>
      <c r="W17" s="21">
        <f t="shared" si="6"/>
        <v>0</v>
      </c>
      <c r="X17" s="31">
        <f t="shared" si="7"/>
        <v>0</v>
      </c>
    </row>
    <row r="18" spans="1:24" ht="15.75" x14ac:dyDescent="0.25">
      <c r="A18" s="30">
        <v>10</v>
      </c>
      <c r="B18" s="26" t="s">
        <v>22</v>
      </c>
      <c r="C18" s="28">
        <v>10</v>
      </c>
      <c r="D18" s="24">
        <v>188927</v>
      </c>
      <c r="E18" s="21">
        <v>246</v>
      </c>
      <c r="F18" s="20">
        <f t="shared" si="0"/>
        <v>46476.042000000001</v>
      </c>
      <c r="G18" s="21"/>
      <c r="H18" s="20">
        <f t="shared" ref="H18" si="30">G18*$D18/1000</f>
        <v>0</v>
      </c>
      <c r="I18" s="21"/>
      <c r="J18" s="20">
        <f t="shared" si="2"/>
        <v>0</v>
      </c>
      <c r="K18" s="21"/>
      <c r="L18" s="20">
        <f t="shared" ref="L18" si="31">K18*$D18/1000</f>
        <v>0</v>
      </c>
      <c r="M18" s="21"/>
      <c r="N18" s="20">
        <f t="shared" si="3"/>
        <v>0</v>
      </c>
      <c r="O18" s="21"/>
      <c r="P18" s="20">
        <f t="shared" ref="P18:P19" si="32">O18*$D18/1000</f>
        <v>0</v>
      </c>
      <c r="Q18" s="21"/>
      <c r="R18" s="20">
        <f t="shared" si="4"/>
        <v>0</v>
      </c>
      <c r="S18" s="21"/>
      <c r="T18" s="20">
        <f t="shared" ref="T18:T19" si="33">S18*$D18/1000</f>
        <v>0</v>
      </c>
      <c r="U18" s="21"/>
      <c r="V18" s="20">
        <f t="shared" si="5"/>
        <v>0</v>
      </c>
      <c r="W18" s="21">
        <f t="shared" si="6"/>
        <v>246</v>
      </c>
      <c r="X18" s="31">
        <f t="shared" si="7"/>
        <v>46476.042000000001</v>
      </c>
    </row>
    <row r="19" spans="1:24" ht="15.75" x14ac:dyDescent="0.25">
      <c r="A19" s="30">
        <v>11</v>
      </c>
      <c r="B19" s="26" t="s">
        <v>22</v>
      </c>
      <c r="C19" s="28">
        <v>11</v>
      </c>
      <c r="D19" s="24">
        <v>289032</v>
      </c>
      <c r="E19" s="19"/>
      <c r="F19" s="20">
        <f t="shared" si="0"/>
        <v>0</v>
      </c>
      <c r="G19" s="19"/>
      <c r="H19" s="20">
        <f t="shared" ref="H19" si="34">G19*$D19/1000</f>
        <v>0</v>
      </c>
      <c r="I19" s="19"/>
      <c r="J19" s="20">
        <f t="shared" si="2"/>
        <v>0</v>
      </c>
      <c r="K19" s="19"/>
      <c r="L19" s="20">
        <f t="shared" ref="L19" si="35">K19*$D19/1000</f>
        <v>0</v>
      </c>
      <c r="M19" s="19"/>
      <c r="N19" s="20">
        <f t="shared" si="3"/>
        <v>0</v>
      </c>
      <c r="O19" s="19"/>
      <c r="P19" s="20">
        <f t="shared" si="32"/>
        <v>0</v>
      </c>
      <c r="Q19" s="19"/>
      <c r="R19" s="20">
        <f t="shared" si="4"/>
        <v>0</v>
      </c>
      <c r="S19" s="19"/>
      <c r="T19" s="20">
        <f t="shared" si="33"/>
        <v>0</v>
      </c>
      <c r="U19" s="19"/>
      <c r="V19" s="20">
        <f t="shared" si="5"/>
        <v>0</v>
      </c>
      <c r="W19" s="19">
        <f t="shared" si="6"/>
        <v>0</v>
      </c>
      <c r="X19" s="31">
        <f t="shared" si="7"/>
        <v>0</v>
      </c>
    </row>
    <row r="20" spans="1:24" ht="15.75" x14ac:dyDescent="0.25">
      <c r="A20" s="30">
        <v>12</v>
      </c>
      <c r="B20" s="26" t="s">
        <v>22</v>
      </c>
      <c r="C20" s="28">
        <v>12</v>
      </c>
      <c r="D20" s="24">
        <v>185045</v>
      </c>
      <c r="E20" s="19">
        <v>8</v>
      </c>
      <c r="F20" s="20">
        <f t="shared" si="0"/>
        <v>1480.36</v>
      </c>
      <c r="G20" s="19"/>
      <c r="H20" s="20">
        <f t="shared" ref="H20" si="36">G20*$D20/1000</f>
        <v>0</v>
      </c>
      <c r="I20" s="19"/>
      <c r="J20" s="20">
        <f t="shared" si="2"/>
        <v>0</v>
      </c>
      <c r="K20" s="19"/>
      <c r="L20" s="20">
        <f t="shared" ref="L20" si="37">K20*$D20/1000</f>
        <v>0</v>
      </c>
      <c r="M20" s="19"/>
      <c r="N20" s="20">
        <f t="shared" si="3"/>
        <v>0</v>
      </c>
      <c r="O20" s="19"/>
      <c r="P20" s="20">
        <f t="shared" ref="P20:P21" si="38">O20*$D20/1000</f>
        <v>0</v>
      </c>
      <c r="Q20" s="19"/>
      <c r="R20" s="20">
        <f t="shared" si="4"/>
        <v>0</v>
      </c>
      <c r="S20" s="19"/>
      <c r="T20" s="20">
        <f t="shared" ref="T20:T21" si="39">S20*$D20/1000</f>
        <v>0</v>
      </c>
      <c r="U20" s="19"/>
      <c r="V20" s="20">
        <f t="shared" si="5"/>
        <v>0</v>
      </c>
      <c r="W20" s="19">
        <f t="shared" si="6"/>
        <v>8</v>
      </c>
      <c r="X20" s="31">
        <f t="shared" si="7"/>
        <v>1480.36</v>
      </c>
    </row>
    <row r="21" spans="1:24" ht="15.75" x14ac:dyDescent="0.25">
      <c r="A21" s="30">
        <v>13</v>
      </c>
      <c r="B21" s="26" t="s">
        <v>22</v>
      </c>
      <c r="C21" s="28">
        <v>13</v>
      </c>
      <c r="D21" s="24">
        <v>265852</v>
      </c>
      <c r="E21" s="21">
        <v>2</v>
      </c>
      <c r="F21" s="20">
        <f t="shared" si="0"/>
        <v>531.70399999999995</v>
      </c>
      <c r="G21" s="21"/>
      <c r="H21" s="20">
        <f t="shared" ref="H21" si="40">G21*$D21/1000</f>
        <v>0</v>
      </c>
      <c r="I21" s="21"/>
      <c r="J21" s="20">
        <f t="shared" si="2"/>
        <v>0</v>
      </c>
      <c r="K21" s="21"/>
      <c r="L21" s="20">
        <f t="shared" ref="L21" si="41">K21*$D21/1000</f>
        <v>0</v>
      </c>
      <c r="M21" s="21"/>
      <c r="N21" s="20">
        <f t="shared" si="3"/>
        <v>0</v>
      </c>
      <c r="O21" s="21"/>
      <c r="P21" s="20">
        <f t="shared" si="38"/>
        <v>0</v>
      </c>
      <c r="Q21" s="21"/>
      <c r="R21" s="20">
        <f t="shared" si="4"/>
        <v>0</v>
      </c>
      <c r="S21" s="21"/>
      <c r="T21" s="20">
        <f t="shared" si="39"/>
        <v>0</v>
      </c>
      <c r="U21" s="21"/>
      <c r="V21" s="20">
        <f t="shared" si="5"/>
        <v>0</v>
      </c>
      <c r="W21" s="21">
        <f t="shared" si="6"/>
        <v>2</v>
      </c>
      <c r="X21" s="31">
        <f t="shared" si="7"/>
        <v>531.70399999999995</v>
      </c>
    </row>
    <row r="22" spans="1:24" ht="15.75" x14ac:dyDescent="0.25">
      <c r="A22" s="30">
        <v>14</v>
      </c>
      <c r="B22" s="26" t="s">
        <v>22</v>
      </c>
      <c r="C22" s="28">
        <v>14</v>
      </c>
      <c r="D22" s="24">
        <v>342474</v>
      </c>
      <c r="E22" s="19">
        <v>113</v>
      </c>
      <c r="F22" s="20">
        <f t="shared" si="0"/>
        <v>38699.561999999998</v>
      </c>
      <c r="G22" s="19"/>
      <c r="H22" s="20">
        <f t="shared" ref="H22" si="42">G22*$D22/1000</f>
        <v>0</v>
      </c>
      <c r="I22" s="19"/>
      <c r="J22" s="20">
        <f t="shared" si="2"/>
        <v>0</v>
      </c>
      <c r="K22" s="19"/>
      <c r="L22" s="20">
        <f t="shared" ref="L22" si="43">K22*$D22/1000</f>
        <v>0</v>
      </c>
      <c r="M22" s="19"/>
      <c r="N22" s="20">
        <f t="shared" si="3"/>
        <v>0</v>
      </c>
      <c r="O22" s="19"/>
      <c r="P22" s="20">
        <f t="shared" ref="P22:P23" si="44">O22*$D22/1000</f>
        <v>0</v>
      </c>
      <c r="Q22" s="19">
        <v>3</v>
      </c>
      <c r="R22" s="20">
        <f t="shared" si="4"/>
        <v>1027.422</v>
      </c>
      <c r="S22" s="19"/>
      <c r="T22" s="20">
        <f t="shared" ref="T22:T23" si="45">S22*$D22/1000</f>
        <v>0</v>
      </c>
      <c r="U22" s="19"/>
      <c r="V22" s="20">
        <f t="shared" si="5"/>
        <v>0</v>
      </c>
      <c r="W22" s="19">
        <f t="shared" si="6"/>
        <v>116</v>
      </c>
      <c r="X22" s="31">
        <f t="shared" si="7"/>
        <v>39726.983999999997</v>
      </c>
    </row>
    <row r="23" spans="1:24" ht="15.75" x14ac:dyDescent="0.25">
      <c r="A23" s="30">
        <v>15</v>
      </c>
      <c r="B23" s="26" t="s">
        <v>22</v>
      </c>
      <c r="C23" s="28">
        <v>15</v>
      </c>
      <c r="D23" s="24">
        <v>461361</v>
      </c>
      <c r="E23" s="19">
        <v>21</v>
      </c>
      <c r="F23" s="20">
        <f t="shared" si="0"/>
        <v>9688.5810000000001</v>
      </c>
      <c r="G23" s="19"/>
      <c r="H23" s="20">
        <f t="shared" ref="H23" si="46">G23*$D23/1000</f>
        <v>0</v>
      </c>
      <c r="I23" s="19"/>
      <c r="J23" s="20">
        <f t="shared" si="2"/>
        <v>0</v>
      </c>
      <c r="K23" s="19"/>
      <c r="L23" s="20">
        <f t="shared" ref="L23" si="47">K23*$D23/1000</f>
        <v>0</v>
      </c>
      <c r="M23" s="19"/>
      <c r="N23" s="20">
        <f t="shared" si="3"/>
        <v>0</v>
      </c>
      <c r="O23" s="19"/>
      <c r="P23" s="20">
        <f t="shared" si="44"/>
        <v>0</v>
      </c>
      <c r="Q23" s="19"/>
      <c r="R23" s="20">
        <f t="shared" si="4"/>
        <v>0</v>
      </c>
      <c r="S23" s="19"/>
      <c r="T23" s="20">
        <f t="shared" si="45"/>
        <v>0</v>
      </c>
      <c r="U23" s="19"/>
      <c r="V23" s="20">
        <f t="shared" si="5"/>
        <v>0</v>
      </c>
      <c r="W23" s="19">
        <f t="shared" si="6"/>
        <v>21</v>
      </c>
      <c r="X23" s="31">
        <f t="shared" si="7"/>
        <v>9688.5810000000001</v>
      </c>
    </row>
    <row r="24" spans="1:24" ht="15.75" x14ac:dyDescent="0.25">
      <c r="A24" s="30">
        <v>16</v>
      </c>
      <c r="B24" s="26" t="s">
        <v>23</v>
      </c>
      <c r="C24" s="28">
        <v>16</v>
      </c>
      <c r="D24" s="24">
        <v>290737</v>
      </c>
      <c r="E24" s="19"/>
      <c r="F24" s="20">
        <f t="shared" si="0"/>
        <v>0</v>
      </c>
      <c r="G24" s="19"/>
      <c r="H24" s="20">
        <f t="shared" ref="H24" si="48">G24*$D24/1000</f>
        <v>0</v>
      </c>
      <c r="I24" s="19"/>
      <c r="J24" s="20">
        <f t="shared" si="2"/>
        <v>0</v>
      </c>
      <c r="K24" s="19"/>
      <c r="L24" s="20">
        <f t="shared" ref="L24" si="49">K24*$D24/1000</f>
        <v>0</v>
      </c>
      <c r="M24" s="19">
        <v>107</v>
      </c>
      <c r="N24" s="20">
        <f t="shared" si="3"/>
        <v>31108.859</v>
      </c>
      <c r="O24" s="19"/>
      <c r="P24" s="20">
        <f t="shared" ref="P24:P25" si="50">O24*$D24/1000</f>
        <v>0</v>
      </c>
      <c r="Q24" s="19"/>
      <c r="R24" s="20">
        <f t="shared" si="4"/>
        <v>0</v>
      </c>
      <c r="S24" s="19"/>
      <c r="T24" s="20">
        <f t="shared" ref="T24:T25" si="51">S24*$D24/1000</f>
        <v>0</v>
      </c>
      <c r="U24" s="19"/>
      <c r="V24" s="20">
        <f t="shared" si="5"/>
        <v>0</v>
      </c>
      <c r="W24" s="19">
        <f t="shared" si="6"/>
        <v>107</v>
      </c>
      <c r="X24" s="31">
        <f t="shared" si="7"/>
        <v>31108.859</v>
      </c>
    </row>
    <row r="25" spans="1:24" ht="15.75" x14ac:dyDescent="0.25">
      <c r="A25" s="30">
        <v>17</v>
      </c>
      <c r="B25" s="26" t="s">
        <v>23</v>
      </c>
      <c r="C25" s="28">
        <v>17</v>
      </c>
      <c r="D25" s="24">
        <v>590590</v>
      </c>
      <c r="E25" s="21"/>
      <c r="F25" s="20">
        <f t="shared" si="0"/>
        <v>0</v>
      </c>
      <c r="G25" s="21"/>
      <c r="H25" s="20">
        <f t="shared" ref="H25" si="52">G25*$D25/1000</f>
        <v>0</v>
      </c>
      <c r="I25" s="21"/>
      <c r="J25" s="20">
        <f t="shared" si="2"/>
        <v>0</v>
      </c>
      <c r="K25" s="21"/>
      <c r="L25" s="20">
        <f t="shared" ref="L25" si="53">K25*$D25/1000</f>
        <v>0</v>
      </c>
      <c r="M25" s="21">
        <v>45</v>
      </c>
      <c r="N25" s="20">
        <f t="shared" si="3"/>
        <v>26576.55</v>
      </c>
      <c r="O25" s="21"/>
      <c r="P25" s="20">
        <f t="shared" si="50"/>
        <v>0</v>
      </c>
      <c r="Q25" s="21"/>
      <c r="R25" s="20">
        <f t="shared" si="4"/>
        <v>0</v>
      </c>
      <c r="S25" s="21"/>
      <c r="T25" s="20">
        <f t="shared" si="51"/>
        <v>0</v>
      </c>
      <c r="U25" s="21"/>
      <c r="V25" s="20">
        <f t="shared" si="5"/>
        <v>0</v>
      </c>
      <c r="W25" s="21">
        <f t="shared" si="6"/>
        <v>45</v>
      </c>
      <c r="X25" s="31">
        <f t="shared" si="7"/>
        <v>26576.55</v>
      </c>
    </row>
    <row r="26" spans="1:24" ht="15.75" x14ac:dyDescent="0.25">
      <c r="A26" s="30">
        <v>18</v>
      </c>
      <c r="B26" s="26" t="s">
        <v>24</v>
      </c>
      <c r="C26" s="28">
        <v>18</v>
      </c>
      <c r="D26" s="24">
        <v>137300</v>
      </c>
      <c r="E26" s="19">
        <v>410</v>
      </c>
      <c r="F26" s="20">
        <f t="shared" si="0"/>
        <v>56293</v>
      </c>
      <c r="G26" s="19"/>
      <c r="H26" s="20">
        <f t="shared" ref="H26" si="54">G26*$D26/1000</f>
        <v>0</v>
      </c>
      <c r="I26" s="19"/>
      <c r="J26" s="20">
        <f t="shared" si="2"/>
        <v>0</v>
      </c>
      <c r="K26" s="19">
        <v>27</v>
      </c>
      <c r="L26" s="20">
        <f t="shared" ref="L26" si="55">K26*$D26/1000</f>
        <v>3707.1</v>
      </c>
      <c r="M26" s="19"/>
      <c r="N26" s="20">
        <f t="shared" si="3"/>
        <v>0</v>
      </c>
      <c r="O26" s="19"/>
      <c r="P26" s="20">
        <f t="shared" ref="P26:P27" si="56">O26*$D26/1000</f>
        <v>0</v>
      </c>
      <c r="Q26" s="19"/>
      <c r="R26" s="20">
        <f t="shared" si="4"/>
        <v>0</v>
      </c>
      <c r="S26" s="19"/>
      <c r="T26" s="20">
        <f t="shared" ref="T26:T27" si="57">S26*$D26/1000</f>
        <v>0</v>
      </c>
      <c r="U26" s="19"/>
      <c r="V26" s="20">
        <f t="shared" si="5"/>
        <v>0</v>
      </c>
      <c r="W26" s="19">
        <f t="shared" si="6"/>
        <v>437</v>
      </c>
      <c r="X26" s="31">
        <f t="shared" si="7"/>
        <v>60000.1</v>
      </c>
    </row>
    <row r="27" spans="1:24" ht="15.75" x14ac:dyDescent="0.25">
      <c r="A27" s="30">
        <v>19</v>
      </c>
      <c r="B27" s="26" t="s">
        <v>24</v>
      </c>
      <c r="C27" s="28">
        <v>19</v>
      </c>
      <c r="D27" s="24">
        <v>116510</v>
      </c>
      <c r="E27" s="19"/>
      <c r="F27" s="20">
        <f t="shared" si="0"/>
        <v>0</v>
      </c>
      <c r="G27" s="19"/>
      <c r="H27" s="20">
        <f t="shared" ref="H27" si="58">G27*$D27/1000</f>
        <v>0</v>
      </c>
      <c r="I27" s="19"/>
      <c r="J27" s="20">
        <f t="shared" si="2"/>
        <v>0</v>
      </c>
      <c r="K27" s="19"/>
      <c r="L27" s="20">
        <f t="shared" ref="L27" si="59">K27*$D27/1000</f>
        <v>0</v>
      </c>
      <c r="M27" s="19"/>
      <c r="N27" s="20">
        <f t="shared" si="3"/>
        <v>0</v>
      </c>
      <c r="O27" s="19"/>
      <c r="P27" s="20">
        <f t="shared" si="56"/>
        <v>0</v>
      </c>
      <c r="Q27" s="19"/>
      <c r="R27" s="20">
        <f t="shared" si="4"/>
        <v>0</v>
      </c>
      <c r="S27" s="19"/>
      <c r="T27" s="20">
        <f t="shared" si="57"/>
        <v>0</v>
      </c>
      <c r="U27" s="19"/>
      <c r="V27" s="20">
        <f t="shared" si="5"/>
        <v>0</v>
      </c>
      <c r="W27" s="19">
        <f t="shared" si="6"/>
        <v>0</v>
      </c>
      <c r="X27" s="31">
        <f t="shared" si="7"/>
        <v>0</v>
      </c>
    </row>
    <row r="28" spans="1:24" ht="15.75" x14ac:dyDescent="0.25">
      <c r="A28" s="30">
        <v>20</v>
      </c>
      <c r="B28" s="26" t="s">
        <v>24</v>
      </c>
      <c r="C28" s="28">
        <v>20</v>
      </c>
      <c r="D28" s="24">
        <v>157802</v>
      </c>
      <c r="E28" s="19"/>
      <c r="F28" s="20">
        <f t="shared" si="0"/>
        <v>0</v>
      </c>
      <c r="G28" s="19"/>
      <c r="H28" s="20">
        <f t="shared" ref="H28" si="60">G28*$D28/1000</f>
        <v>0</v>
      </c>
      <c r="I28" s="19">
        <v>10</v>
      </c>
      <c r="J28" s="20">
        <f t="shared" si="2"/>
        <v>1578.02</v>
      </c>
      <c r="K28" s="19"/>
      <c r="L28" s="20">
        <f t="shared" ref="L28" si="61">K28*$D28/1000</f>
        <v>0</v>
      </c>
      <c r="M28" s="19"/>
      <c r="N28" s="20">
        <f t="shared" si="3"/>
        <v>0</v>
      </c>
      <c r="O28" s="19"/>
      <c r="P28" s="20">
        <f t="shared" ref="P28:P29" si="62">O28*$D28/1000</f>
        <v>0</v>
      </c>
      <c r="Q28" s="19"/>
      <c r="R28" s="20">
        <f t="shared" si="4"/>
        <v>0</v>
      </c>
      <c r="S28" s="19"/>
      <c r="T28" s="20">
        <f t="shared" ref="T28:T29" si="63">S28*$D28/1000</f>
        <v>0</v>
      </c>
      <c r="U28" s="19"/>
      <c r="V28" s="20">
        <f t="shared" si="5"/>
        <v>0</v>
      </c>
      <c r="W28" s="19">
        <f t="shared" si="6"/>
        <v>10</v>
      </c>
      <c r="X28" s="31">
        <f t="shared" si="7"/>
        <v>1578.02</v>
      </c>
    </row>
    <row r="29" spans="1:24" ht="15.75" x14ac:dyDescent="0.25">
      <c r="A29" s="30">
        <v>21</v>
      </c>
      <c r="B29" s="26" t="s">
        <v>24</v>
      </c>
      <c r="C29" s="28">
        <v>21</v>
      </c>
      <c r="D29" s="24">
        <v>449414</v>
      </c>
      <c r="E29" s="19"/>
      <c r="F29" s="20">
        <f t="shared" si="0"/>
        <v>0</v>
      </c>
      <c r="G29" s="19"/>
      <c r="H29" s="20">
        <f t="shared" ref="H29" si="64">G29*$D29/1000</f>
        <v>0</v>
      </c>
      <c r="I29" s="19"/>
      <c r="J29" s="20">
        <f t="shared" si="2"/>
        <v>0</v>
      </c>
      <c r="K29" s="19"/>
      <c r="L29" s="20">
        <f t="shared" ref="L29" si="65">K29*$D29/1000</f>
        <v>0</v>
      </c>
      <c r="M29" s="19"/>
      <c r="N29" s="20">
        <f t="shared" si="3"/>
        <v>0</v>
      </c>
      <c r="O29" s="19"/>
      <c r="P29" s="20">
        <f t="shared" si="62"/>
        <v>0</v>
      </c>
      <c r="Q29" s="19"/>
      <c r="R29" s="20">
        <f t="shared" si="4"/>
        <v>0</v>
      </c>
      <c r="S29" s="19"/>
      <c r="T29" s="20">
        <f t="shared" si="63"/>
        <v>0</v>
      </c>
      <c r="U29" s="19"/>
      <c r="V29" s="20">
        <f t="shared" si="5"/>
        <v>0</v>
      </c>
      <c r="W29" s="19">
        <f t="shared" si="6"/>
        <v>0</v>
      </c>
      <c r="X29" s="31">
        <f t="shared" si="7"/>
        <v>0</v>
      </c>
    </row>
    <row r="30" spans="1:24" ht="15.75" x14ac:dyDescent="0.25">
      <c r="A30" s="30">
        <v>22</v>
      </c>
      <c r="B30" s="26" t="s">
        <v>24</v>
      </c>
      <c r="C30" s="28">
        <v>22</v>
      </c>
      <c r="D30" s="24">
        <v>83834</v>
      </c>
      <c r="E30" s="19"/>
      <c r="F30" s="20">
        <f t="shared" si="0"/>
        <v>0</v>
      </c>
      <c r="G30" s="19"/>
      <c r="H30" s="20">
        <f t="shared" ref="H30" si="66">G30*$D30/1000</f>
        <v>0</v>
      </c>
      <c r="I30" s="19"/>
      <c r="J30" s="20">
        <f t="shared" si="2"/>
        <v>0</v>
      </c>
      <c r="K30" s="19"/>
      <c r="L30" s="20">
        <f t="shared" ref="L30" si="67">K30*$D30/1000</f>
        <v>0</v>
      </c>
      <c r="M30" s="19"/>
      <c r="N30" s="20">
        <f t="shared" si="3"/>
        <v>0</v>
      </c>
      <c r="O30" s="19"/>
      <c r="P30" s="20">
        <f t="shared" ref="P30:P31" si="68">O30*$D30/1000</f>
        <v>0</v>
      </c>
      <c r="Q30" s="19"/>
      <c r="R30" s="20">
        <f t="shared" si="4"/>
        <v>0</v>
      </c>
      <c r="S30" s="19"/>
      <c r="T30" s="20">
        <f t="shared" ref="T30:T31" si="69">S30*$D30/1000</f>
        <v>0</v>
      </c>
      <c r="U30" s="19"/>
      <c r="V30" s="20">
        <f t="shared" si="5"/>
        <v>0</v>
      </c>
      <c r="W30" s="19">
        <f t="shared" si="6"/>
        <v>0</v>
      </c>
      <c r="X30" s="31">
        <f t="shared" si="7"/>
        <v>0</v>
      </c>
    </row>
    <row r="31" spans="1:24" ht="15.75" x14ac:dyDescent="0.25">
      <c r="A31" s="30">
        <v>23</v>
      </c>
      <c r="B31" s="26" t="s">
        <v>24</v>
      </c>
      <c r="C31" s="28">
        <v>23</v>
      </c>
      <c r="D31" s="24">
        <v>189795</v>
      </c>
      <c r="E31" s="21"/>
      <c r="F31" s="20">
        <f t="shared" si="0"/>
        <v>0</v>
      </c>
      <c r="G31" s="21"/>
      <c r="H31" s="20">
        <f t="shared" ref="H31" si="70">G31*$D31/1000</f>
        <v>0</v>
      </c>
      <c r="I31" s="21"/>
      <c r="J31" s="20">
        <f t="shared" si="2"/>
        <v>0</v>
      </c>
      <c r="K31" s="21"/>
      <c r="L31" s="20">
        <f t="shared" ref="L31" si="71">K31*$D31/1000</f>
        <v>0</v>
      </c>
      <c r="M31" s="21"/>
      <c r="N31" s="20">
        <f t="shared" si="3"/>
        <v>0</v>
      </c>
      <c r="O31" s="21"/>
      <c r="P31" s="20">
        <f t="shared" si="68"/>
        <v>0</v>
      </c>
      <c r="Q31" s="21"/>
      <c r="R31" s="20">
        <f t="shared" si="4"/>
        <v>0</v>
      </c>
      <c r="S31" s="21"/>
      <c r="T31" s="20">
        <f t="shared" si="69"/>
        <v>0</v>
      </c>
      <c r="U31" s="21"/>
      <c r="V31" s="20">
        <f t="shared" si="5"/>
        <v>0</v>
      </c>
      <c r="W31" s="21">
        <f t="shared" si="6"/>
        <v>0</v>
      </c>
      <c r="X31" s="31">
        <f t="shared" si="7"/>
        <v>0</v>
      </c>
    </row>
    <row r="32" spans="1:24" ht="15.75" x14ac:dyDescent="0.25">
      <c r="A32" s="30">
        <v>24</v>
      </c>
      <c r="B32" s="26" t="s">
        <v>24</v>
      </c>
      <c r="C32" s="28">
        <v>24</v>
      </c>
      <c r="D32" s="24">
        <v>252718</v>
      </c>
      <c r="E32" s="21"/>
      <c r="F32" s="20">
        <f t="shared" si="0"/>
        <v>0</v>
      </c>
      <c r="G32" s="21"/>
      <c r="H32" s="20">
        <f t="shared" ref="H32" si="72">G32*$D32/1000</f>
        <v>0</v>
      </c>
      <c r="I32" s="21"/>
      <c r="J32" s="20">
        <f t="shared" si="2"/>
        <v>0</v>
      </c>
      <c r="K32" s="21"/>
      <c r="L32" s="20">
        <f t="shared" ref="L32" si="73">K32*$D32/1000</f>
        <v>0</v>
      </c>
      <c r="M32" s="21"/>
      <c r="N32" s="20">
        <f t="shared" si="3"/>
        <v>0</v>
      </c>
      <c r="O32" s="21"/>
      <c r="P32" s="20">
        <f t="shared" ref="P32:P33" si="74">O32*$D32/1000</f>
        <v>0</v>
      </c>
      <c r="Q32" s="21"/>
      <c r="R32" s="20">
        <f t="shared" si="4"/>
        <v>0</v>
      </c>
      <c r="S32" s="21"/>
      <c r="T32" s="20">
        <f t="shared" ref="T32:T33" si="75">S32*$D32/1000</f>
        <v>0</v>
      </c>
      <c r="U32" s="21"/>
      <c r="V32" s="20">
        <f t="shared" si="5"/>
        <v>0</v>
      </c>
      <c r="W32" s="21">
        <f t="shared" si="6"/>
        <v>0</v>
      </c>
      <c r="X32" s="31">
        <f t="shared" si="7"/>
        <v>0</v>
      </c>
    </row>
    <row r="33" spans="1:24" ht="15.75" x14ac:dyDescent="0.25">
      <c r="A33" s="30">
        <v>25</v>
      </c>
      <c r="B33" s="26" t="s">
        <v>25</v>
      </c>
      <c r="C33" s="28">
        <v>25</v>
      </c>
      <c r="D33" s="24">
        <v>132398</v>
      </c>
      <c r="E33" s="21">
        <v>8</v>
      </c>
      <c r="F33" s="20">
        <f t="shared" si="0"/>
        <v>1059.184</v>
      </c>
      <c r="G33" s="21"/>
      <c r="H33" s="20">
        <f t="shared" ref="H33" si="76">G33*$D33/1000</f>
        <v>0</v>
      </c>
      <c r="I33" s="21"/>
      <c r="J33" s="20">
        <f t="shared" si="2"/>
        <v>0</v>
      </c>
      <c r="K33" s="21">
        <v>5</v>
      </c>
      <c r="L33" s="20">
        <f t="shared" ref="L33" si="77">K33*$D33/1000</f>
        <v>661.99</v>
      </c>
      <c r="M33" s="21"/>
      <c r="N33" s="20">
        <f t="shared" si="3"/>
        <v>0</v>
      </c>
      <c r="O33" s="21"/>
      <c r="P33" s="20">
        <f t="shared" si="74"/>
        <v>0</v>
      </c>
      <c r="Q33" s="21"/>
      <c r="R33" s="20">
        <f t="shared" si="4"/>
        <v>0</v>
      </c>
      <c r="S33" s="21"/>
      <c r="T33" s="20">
        <f t="shared" si="75"/>
        <v>0</v>
      </c>
      <c r="U33" s="21"/>
      <c r="V33" s="20">
        <f t="shared" si="5"/>
        <v>0</v>
      </c>
      <c r="W33" s="21">
        <f t="shared" si="6"/>
        <v>13</v>
      </c>
      <c r="X33" s="31">
        <f t="shared" si="7"/>
        <v>1721.174</v>
      </c>
    </row>
    <row r="34" spans="1:24" ht="15.75" x14ac:dyDescent="0.25">
      <c r="A34" s="30">
        <v>26</v>
      </c>
      <c r="B34" s="26" t="s">
        <v>25</v>
      </c>
      <c r="C34" s="28">
        <v>26</v>
      </c>
      <c r="D34" s="24">
        <v>78623</v>
      </c>
      <c r="E34" s="21">
        <v>2</v>
      </c>
      <c r="F34" s="20">
        <f t="shared" si="0"/>
        <v>157.24600000000001</v>
      </c>
      <c r="G34" s="21"/>
      <c r="H34" s="20">
        <f t="shared" ref="H34" si="78">G34*$D34/1000</f>
        <v>0</v>
      </c>
      <c r="I34" s="21">
        <v>5</v>
      </c>
      <c r="J34" s="20">
        <f t="shared" si="2"/>
        <v>393.11500000000001</v>
      </c>
      <c r="K34" s="21">
        <v>5</v>
      </c>
      <c r="L34" s="20">
        <f t="shared" ref="L34" si="79">K34*$D34/1000</f>
        <v>393.11500000000001</v>
      </c>
      <c r="M34" s="21"/>
      <c r="N34" s="20">
        <f t="shared" si="3"/>
        <v>0</v>
      </c>
      <c r="O34" s="21"/>
      <c r="P34" s="20">
        <f t="shared" ref="P34:P35" si="80">O34*$D34/1000</f>
        <v>0</v>
      </c>
      <c r="Q34" s="21"/>
      <c r="R34" s="20">
        <f t="shared" si="4"/>
        <v>0</v>
      </c>
      <c r="S34" s="21"/>
      <c r="T34" s="20">
        <f t="shared" ref="T34:T35" si="81">S34*$D34/1000</f>
        <v>0</v>
      </c>
      <c r="U34" s="21"/>
      <c r="V34" s="20">
        <f t="shared" si="5"/>
        <v>0</v>
      </c>
      <c r="W34" s="21">
        <f t="shared" si="6"/>
        <v>12</v>
      </c>
      <c r="X34" s="31">
        <f t="shared" si="7"/>
        <v>943.476</v>
      </c>
    </row>
    <row r="35" spans="1:24" ht="15.75" x14ac:dyDescent="0.25">
      <c r="A35" s="30">
        <v>27</v>
      </c>
      <c r="B35" s="26" t="s">
        <v>25</v>
      </c>
      <c r="C35" s="28">
        <v>27</v>
      </c>
      <c r="D35" s="24">
        <v>150466</v>
      </c>
      <c r="E35" s="21">
        <v>44</v>
      </c>
      <c r="F35" s="20">
        <f t="shared" si="0"/>
        <v>6620.5039999999999</v>
      </c>
      <c r="G35" s="21"/>
      <c r="H35" s="20">
        <f t="shared" ref="H35" si="82">G35*$D35/1000</f>
        <v>0</v>
      </c>
      <c r="I35" s="21">
        <v>1</v>
      </c>
      <c r="J35" s="20">
        <f t="shared" si="2"/>
        <v>150.46600000000001</v>
      </c>
      <c r="K35" s="21">
        <v>10</v>
      </c>
      <c r="L35" s="20">
        <f t="shared" ref="L35" si="83">K35*$D35/1000</f>
        <v>1504.66</v>
      </c>
      <c r="M35" s="21"/>
      <c r="N35" s="20">
        <f t="shared" si="3"/>
        <v>0</v>
      </c>
      <c r="O35" s="21"/>
      <c r="P35" s="20">
        <f t="shared" si="80"/>
        <v>0</v>
      </c>
      <c r="Q35" s="21"/>
      <c r="R35" s="20">
        <f t="shared" si="4"/>
        <v>0</v>
      </c>
      <c r="S35" s="21"/>
      <c r="T35" s="20">
        <f t="shared" si="81"/>
        <v>0</v>
      </c>
      <c r="U35" s="21"/>
      <c r="V35" s="20">
        <f t="shared" si="5"/>
        <v>0</v>
      </c>
      <c r="W35" s="21">
        <f t="shared" si="6"/>
        <v>55</v>
      </c>
      <c r="X35" s="31">
        <f t="shared" si="7"/>
        <v>8275.630000000001</v>
      </c>
    </row>
    <row r="36" spans="1:24" ht="15.75" x14ac:dyDescent="0.25">
      <c r="A36" s="30">
        <v>28</v>
      </c>
      <c r="B36" s="26" t="s">
        <v>26</v>
      </c>
      <c r="C36" s="28">
        <v>28</v>
      </c>
      <c r="D36" s="24">
        <v>70775</v>
      </c>
      <c r="E36" s="21">
        <v>400</v>
      </c>
      <c r="F36" s="20">
        <f t="shared" si="0"/>
        <v>28310</v>
      </c>
      <c r="G36" s="21"/>
      <c r="H36" s="20">
        <f t="shared" ref="H36" si="84">G36*$D36/1000</f>
        <v>0</v>
      </c>
      <c r="I36" s="21">
        <v>5</v>
      </c>
      <c r="J36" s="20">
        <f t="shared" si="2"/>
        <v>353.875</v>
      </c>
      <c r="K36" s="21">
        <v>124</v>
      </c>
      <c r="L36" s="20">
        <f t="shared" ref="L36" si="85">K36*$D36/1000</f>
        <v>8776.1</v>
      </c>
      <c r="M36" s="21"/>
      <c r="N36" s="20">
        <f t="shared" si="3"/>
        <v>0</v>
      </c>
      <c r="O36" s="21"/>
      <c r="P36" s="20">
        <f t="shared" ref="P36:P37" si="86">O36*$D36/1000</f>
        <v>0</v>
      </c>
      <c r="Q36" s="21">
        <v>2</v>
      </c>
      <c r="R36" s="20">
        <f t="shared" si="4"/>
        <v>141.55000000000001</v>
      </c>
      <c r="S36" s="21"/>
      <c r="T36" s="20">
        <f t="shared" ref="T36:T37" si="87">S36*$D36/1000</f>
        <v>0</v>
      </c>
      <c r="U36" s="21"/>
      <c r="V36" s="20">
        <f t="shared" si="5"/>
        <v>0</v>
      </c>
      <c r="W36" s="21">
        <f t="shared" si="6"/>
        <v>531</v>
      </c>
      <c r="X36" s="31">
        <f t="shared" si="7"/>
        <v>37581.525000000001</v>
      </c>
    </row>
    <row r="37" spans="1:24" ht="15.75" x14ac:dyDescent="0.25">
      <c r="A37" s="30">
        <v>29</v>
      </c>
      <c r="B37" s="26" t="s">
        <v>26</v>
      </c>
      <c r="C37" s="28">
        <v>29</v>
      </c>
      <c r="D37" s="24">
        <v>102860</v>
      </c>
      <c r="E37" s="21"/>
      <c r="F37" s="20">
        <f t="shared" si="0"/>
        <v>0</v>
      </c>
      <c r="G37" s="21"/>
      <c r="H37" s="20">
        <f t="shared" ref="H37" si="88">G37*$D37/1000</f>
        <v>0</v>
      </c>
      <c r="I37" s="21">
        <v>85</v>
      </c>
      <c r="J37" s="20">
        <f t="shared" si="2"/>
        <v>8743.1</v>
      </c>
      <c r="K37" s="21">
        <v>20</v>
      </c>
      <c r="L37" s="20">
        <f t="shared" ref="L37" si="89">K37*$D37/1000</f>
        <v>2057.1999999999998</v>
      </c>
      <c r="M37" s="21"/>
      <c r="N37" s="20">
        <f t="shared" si="3"/>
        <v>0</v>
      </c>
      <c r="O37" s="21"/>
      <c r="P37" s="20">
        <f t="shared" si="86"/>
        <v>0</v>
      </c>
      <c r="Q37" s="21"/>
      <c r="R37" s="20">
        <f t="shared" si="4"/>
        <v>0</v>
      </c>
      <c r="S37" s="21"/>
      <c r="T37" s="20">
        <f t="shared" si="87"/>
        <v>0</v>
      </c>
      <c r="U37" s="21"/>
      <c r="V37" s="20">
        <f t="shared" si="5"/>
        <v>0</v>
      </c>
      <c r="W37" s="21">
        <f t="shared" si="6"/>
        <v>105</v>
      </c>
      <c r="X37" s="31">
        <f t="shared" si="7"/>
        <v>10800.3</v>
      </c>
    </row>
    <row r="38" spans="1:24" ht="15.75" x14ac:dyDescent="0.25">
      <c r="A38" s="30">
        <v>30</v>
      </c>
      <c r="B38" s="26" t="s">
        <v>26</v>
      </c>
      <c r="C38" s="28">
        <v>30</v>
      </c>
      <c r="D38" s="24">
        <v>107163</v>
      </c>
      <c r="E38" s="21"/>
      <c r="F38" s="20">
        <f t="shared" si="0"/>
        <v>0</v>
      </c>
      <c r="G38" s="21"/>
      <c r="H38" s="20">
        <f t="shared" ref="H38" si="90">G38*$D38/1000</f>
        <v>0</v>
      </c>
      <c r="I38" s="21"/>
      <c r="J38" s="20">
        <f t="shared" si="2"/>
        <v>0</v>
      </c>
      <c r="K38" s="21">
        <v>6</v>
      </c>
      <c r="L38" s="20">
        <f t="shared" ref="L38" si="91">K38*$D38/1000</f>
        <v>642.97799999999995</v>
      </c>
      <c r="M38" s="21"/>
      <c r="N38" s="20">
        <f t="shared" si="3"/>
        <v>0</v>
      </c>
      <c r="O38" s="21"/>
      <c r="P38" s="20">
        <f t="shared" ref="P38:P39" si="92">O38*$D38/1000</f>
        <v>0</v>
      </c>
      <c r="Q38" s="21"/>
      <c r="R38" s="20">
        <f t="shared" si="4"/>
        <v>0</v>
      </c>
      <c r="S38" s="21"/>
      <c r="T38" s="20">
        <f t="shared" ref="T38:T39" si="93">S38*$D38/1000</f>
        <v>0</v>
      </c>
      <c r="U38" s="21"/>
      <c r="V38" s="20">
        <f t="shared" si="5"/>
        <v>0</v>
      </c>
      <c r="W38" s="21">
        <f t="shared" si="6"/>
        <v>6</v>
      </c>
      <c r="X38" s="31">
        <f t="shared" si="7"/>
        <v>642.97799999999995</v>
      </c>
    </row>
    <row r="39" spans="1:24" ht="15.75" x14ac:dyDescent="0.25">
      <c r="A39" s="30">
        <v>31</v>
      </c>
      <c r="B39" s="26" t="s">
        <v>27</v>
      </c>
      <c r="C39" s="28">
        <v>31</v>
      </c>
      <c r="D39" s="24">
        <v>97040</v>
      </c>
      <c r="E39" s="19"/>
      <c r="F39" s="20">
        <f t="shared" si="0"/>
        <v>0</v>
      </c>
      <c r="G39" s="19"/>
      <c r="H39" s="20">
        <f t="shared" ref="H39" si="94">G39*$D39/1000</f>
        <v>0</v>
      </c>
      <c r="I39" s="19"/>
      <c r="J39" s="20">
        <f t="shared" si="2"/>
        <v>0</v>
      </c>
      <c r="K39" s="19"/>
      <c r="L39" s="20">
        <f t="shared" ref="L39" si="95">K39*$D39/1000</f>
        <v>0</v>
      </c>
      <c r="M39" s="19"/>
      <c r="N39" s="20">
        <f t="shared" si="3"/>
        <v>0</v>
      </c>
      <c r="O39" s="19"/>
      <c r="P39" s="20">
        <f t="shared" si="92"/>
        <v>0</v>
      </c>
      <c r="Q39" s="19"/>
      <c r="R39" s="20">
        <f t="shared" si="4"/>
        <v>0</v>
      </c>
      <c r="S39" s="19"/>
      <c r="T39" s="20">
        <f t="shared" si="93"/>
        <v>0</v>
      </c>
      <c r="U39" s="19"/>
      <c r="V39" s="20">
        <f t="shared" si="5"/>
        <v>0</v>
      </c>
      <c r="W39" s="19">
        <f t="shared" si="6"/>
        <v>0</v>
      </c>
      <c r="X39" s="31">
        <f t="shared" si="7"/>
        <v>0</v>
      </c>
    </row>
    <row r="40" spans="1:24" ht="15.75" x14ac:dyDescent="0.25">
      <c r="A40" s="30">
        <v>32</v>
      </c>
      <c r="B40" s="26" t="s">
        <v>27</v>
      </c>
      <c r="C40" s="28">
        <v>32</v>
      </c>
      <c r="D40" s="24">
        <v>200897</v>
      </c>
      <c r="E40" s="21"/>
      <c r="F40" s="20">
        <f t="shared" si="0"/>
        <v>0</v>
      </c>
      <c r="G40" s="21"/>
      <c r="H40" s="20">
        <f t="shared" ref="H40" si="96">G40*$D40/1000</f>
        <v>0</v>
      </c>
      <c r="I40" s="21"/>
      <c r="J40" s="20">
        <f t="shared" si="2"/>
        <v>0</v>
      </c>
      <c r="K40" s="21"/>
      <c r="L40" s="20">
        <f t="shared" ref="L40" si="97">K40*$D40/1000</f>
        <v>0</v>
      </c>
      <c r="M40" s="21"/>
      <c r="N40" s="20">
        <f t="shared" si="3"/>
        <v>0</v>
      </c>
      <c r="O40" s="21"/>
      <c r="P40" s="20">
        <f t="shared" ref="P40:P41" si="98">O40*$D40/1000</f>
        <v>0</v>
      </c>
      <c r="Q40" s="21"/>
      <c r="R40" s="20">
        <f t="shared" si="4"/>
        <v>0</v>
      </c>
      <c r="S40" s="21"/>
      <c r="T40" s="20">
        <f t="shared" ref="T40:T41" si="99">S40*$D40/1000</f>
        <v>0</v>
      </c>
      <c r="U40" s="21"/>
      <c r="V40" s="20">
        <f t="shared" si="5"/>
        <v>0</v>
      </c>
      <c r="W40" s="21">
        <f t="shared" si="6"/>
        <v>0</v>
      </c>
      <c r="X40" s="31">
        <f t="shared" si="7"/>
        <v>0</v>
      </c>
    </row>
    <row r="41" spans="1:24" ht="15.75" x14ac:dyDescent="0.25">
      <c r="A41" s="30">
        <v>33</v>
      </c>
      <c r="B41" s="26" t="s">
        <v>27</v>
      </c>
      <c r="C41" s="28">
        <v>33</v>
      </c>
      <c r="D41" s="24">
        <v>115261</v>
      </c>
      <c r="E41" s="19"/>
      <c r="F41" s="20">
        <f t="shared" si="0"/>
        <v>0</v>
      </c>
      <c r="G41" s="19"/>
      <c r="H41" s="20">
        <f t="shared" ref="H41" si="100">G41*$D41/1000</f>
        <v>0</v>
      </c>
      <c r="I41" s="19"/>
      <c r="J41" s="20">
        <f t="shared" si="2"/>
        <v>0</v>
      </c>
      <c r="K41" s="19"/>
      <c r="L41" s="20">
        <f t="shared" ref="L41" si="101">K41*$D41/1000</f>
        <v>0</v>
      </c>
      <c r="M41" s="19"/>
      <c r="N41" s="20">
        <f t="shared" si="3"/>
        <v>0</v>
      </c>
      <c r="O41" s="19"/>
      <c r="P41" s="20">
        <f t="shared" si="98"/>
        <v>0</v>
      </c>
      <c r="Q41" s="19"/>
      <c r="R41" s="20">
        <f t="shared" si="4"/>
        <v>0</v>
      </c>
      <c r="S41" s="19"/>
      <c r="T41" s="20">
        <f t="shared" si="99"/>
        <v>0</v>
      </c>
      <c r="U41" s="19"/>
      <c r="V41" s="20">
        <f t="shared" si="5"/>
        <v>0</v>
      </c>
      <c r="W41" s="19">
        <f t="shared" si="6"/>
        <v>0</v>
      </c>
      <c r="X41" s="31">
        <f t="shared" si="7"/>
        <v>0</v>
      </c>
    </row>
    <row r="42" spans="1:24" ht="15.75" x14ac:dyDescent="0.25">
      <c r="A42" s="30">
        <v>34</v>
      </c>
      <c r="B42" s="26" t="s">
        <v>27</v>
      </c>
      <c r="C42" s="28">
        <v>34</v>
      </c>
      <c r="D42" s="24">
        <v>199272</v>
      </c>
      <c r="E42" s="19"/>
      <c r="F42" s="20">
        <f t="shared" si="0"/>
        <v>0</v>
      </c>
      <c r="G42" s="19"/>
      <c r="H42" s="20">
        <f t="shared" ref="H42" si="102">G42*$D42/1000</f>
        <v>0</v>
      </c>
      <c r="I42" s="19">
        <v>12</v>
      </c>
      <c r="J42" s="20">
        <f t="shared" si="2"/>
        <v>2391.2640000000001</v>
      </c>
      <c r="K42" s="19"/>
      <c r="L42" s="20">
        <f t="shared" ref="L42" si="103">K42*$D42/1000</f>
        <v>0</v>
      </c>
      <c r="M42" s="19"/>
      <c r="N42" s="20">
        <f t="shared" si="3"/>
        <v>0</v>
      </c>
      <c r="O42" s="19"/>
      <c r="P42" s="20">
        <f t="shared" ref="P42:P43" si="104">O42*$D42/1000</f>
        <v>0</v>
      </c>
      <c r="Q42" s="19"/>
      <c r="R42" s="20">
        <f t="shared" si="4"/>
        <v>0</v>
      </c>
      <c r="S42" s="19"/>
      <c r="T42" s="20">
        <f t="shared" ref="T42:T43" si="105">S42*$D42/1000</f>
        <v>0</v>
      </c>
      <c r="U42" s="19"/>
      <c r="V42" s="20">
        <f t="shared" si="5"/>
        <v>0</v>
      </c>
      <c r="W42" s="19">
        <f t="shared" si="6"/>
        <v>12</v>
      </c>
      <c r="X42" s="31">
        <f t="shared" si="7"/>
        <v>2391.2640000000001</v>
      </c>
    </row>
    <row r="43" spans="1:24" ht="15.75" x14ac:dyDescent="0.25">
      <c r="A43" s="30">
        <v>35</v>
      </c>
      <c r="B43" s="26" t="s">
        <v>27</v>
      </c>
      <c r="C43" s="28">
        <v>35</v>
      </c>
      <c r="D43" s="24">
        <v>198387</v>
      </c>
      <c r="E43" s="19"/>
      <c r="F43" s="20">
        <f t="shared" si="0"/>
        <v>0</v>
      </c>
      <c r="G43" s="19"/>
      <c r="H43" s="20">
        <f t="shared" ref="H43" si="106">G43*$D43/1000</f>
        <v>0</v>
      </c>
      <c r="I43" s="19"/>
      <c r="J43" s="20">
        <f t="shared" si="2"/>
        <v>0</v>
      </c>
      <c r="K43" s="19"/>
      <c r="L43" s="20">
        <f t="shared" ref="L43" si="107">K43*$D43/1000</f>
        <v>0</v>
      </c>
      <c r="M43" s="19"/>
      <c r="N43" s="20">
        <f t="shared" si="3"/>
        <v>0</v>
      </c>
      <c r="O43" s="19"/>
      <c r="P43" s="20">
        <f t="shared" si="104"/>
        <v>0</v>
      </c>
      <c r="Q43" s="19"/>
      <c r="R43" s="20">
        <f t="shared" si="4"/>
        <v>0</v>
      </c>
      <c r="S43" s="19"/>
      <c r="T43" s="20">
        <f t="shared" si="105"/>
        <v>0</v>
      </c>
      <c r="U43" s="19"/>
      <c r="V43" s="20">
        <f t="shared" si="5"/>
        <v>0</v>
      </c>
      <c r="W43" s="19">
        <f t="shared" si="6"/>
        <v>0</v>
      </c>
      <c r="X43" s="31">
        <f t="shared" si="7"/>
        <v>0</v>
      </c>
    </row>
    <row r="44" spans="1:24" ht="15.75" x14ac:dyDescent="0.25">
      <c r="A44" s="30">
        <v>36</v>
      </c>
      <c r="B44" s="26" t="s">
        <v>28</v>
      </c>
      <c r="C44" s="28">
        <v>36</v>
      </c>
      <c r="D44" s="24">
        <v>154450</v>
      </c>
      <c r="E44" s="19">
        <v>40</v>
      </c>
      <c r="F44" s="20">
        <f t="shared" si="0"/>
        <v>6178</v>
      </c>
      <c r="G44" s="19"/>
      <c r="H44" s="20">
        <f t="shared" ref="H44" si="108">G44*$D44/1000</f>
        <v>0</v>
      </c>
      <c r="I44" s="19"/>
      <c r="J44" s="20">
        <f t="shared" si="2"/>
        <v>0</v>
      </c>
      <c r="K44" s="19"/>
      <c r="L44" s="20">
        <f t="shared" ref="L44" si="109">K44*$D44/1000</f>
        <v>0</v>
      </c>
      <c r="M44" s="19"/>
      <c r="N44" s="20">
        <f t="shared" si="3"/>
        <v>0</v>
      </c>
      <c r="O44" s="19"/>
      <c r="P44" s="20">
        <f t="shared" ref="P44:P45" si="110">O44*$D44/1000</f>
        <v>0</v>
      </c>
      <c r="Q44" s="19"/>
      <c r="R44" s="20">
        <f t="shared" si="4"/>
        <v>0</v>
      </c>
      <c r="S44" s="19"/>
      <c r="T44" s="20">
        <f t="shared" ref="T44:T45" si="111">S44*$D44/1000</f>
        <v>0</v>
      </c>
      <c r="U44" s="19"/>
      <c r="V44" s="20">
        <f t="shared" si="5"/>
        <v>0</v>
      </c>
      <c r="W44" s="19">
        <f t="shared" si="6"/>
        <v>40</v>
      </c>
      <c r="X44" s="31">
        <f t="shared" si="7"/>
        <v>6178</v>
      </c>
    </row>
    <row r="45" spans="1:24" ht="30" x14ac:dyDescent="0.25">
      <c r="A45" s="30">
        <v>37</v>
      </c>
      <c r="B45" s="26" t="s">
        <v>36</v>
      </c>
      <c r="C45" s="28">
        <v>37</v>
      </c>
      <c r="D45" s="24">
        <v>185214</v>
      </c>
      <c r="E45" s="19">
        <v>390</v>
      </c>
      <c r="F45" s="20">
        <f t="shared" si="0"/>
        <v>72233.460000000006</v>
      </c>
      <c r="G45" s="19">
        <v>278</v>
      </c>
      <c r="H45" s="20">
        <f t="shared" ref="H45" si="112">G45*$D45/1000</f>
        <v>51489.491999999998</v>
      </c>
      <c r="I45" s="19"/>
      <c r="J45" s="20">
        <f t="shared" si="2"/>
        <v>0</v>
      </c>
      <c r="K45" s="19"/>
      <c r="L45" s="20">
        <f t="shared" ref="L45" si="113">K45*$D45/1000</f>
        <v>0</v>
      </c>
      <c r="M45" s="19"/>
      <c r="N45" s="20">
        <f t="shared" si="3"/>
        <v>0</v>
      </c>
      <c r="O45" s="19"/>
      <c r="P45" s="20">
        <f t="shared" si="110"/>
        <v>0</v>
      </c>
      <c r="Q45" s="19"/>
      <c r="R45" s="20">
        <f t="shared" si="4"/>
        <v>0</v>
      </c>
      <c r="S45" s="19"/>
      <c r="T45" s="20">
        <f t="shared" si="111"/>
        <v>0</v>
      </c>
      <c r="U45" s="19">
        <v>36</v>
      </c>
      <c r="V45" s="20">
        <f t="shared" si="5"/>
        <v>6667.7039999999997</v>
      </c>
      <c r="W45" s="19">
        <f t="shared" si="6"/>
        <v>704</v>
      </c>
      <c r="X45" s="31">
        <f t="shared" si="7"/>
        <v>130390.656</v>
      </c>
    </row>
    <row r="46" spans="1:24" ht="30" x14ac:dyDescent="0.25">
      <c r="A46" s="30">
        <v>38</v>
      </c>
      <c r="B46" s="26" t="s">
        <v>36</v>
      </c>
      <c r="C46" s="28">
        <v>38</v>
      </c>
      <c r="D46" s="24">
        <v>214756</v>
      </c>
      <c r="E46" s="19">
        <v>135</v>
      </c>
      <c r="F46" s="20">
        <f t="shared" si="0"/>
        <v>28992.06</v>
      </c>
      <c r="G46" s="19">
        <v>115</v>
      </c>
      <c r="H46" s="20">
        <f t="shared" ref="H46" si="114">G46*$D46/1000</f>
        <v>24696.94</v>
      </c>
      <c r="I46" s="19"/>
      <c r="J46" s="20">
        <f t="shared" si="2"/>
        <v>0</v>
      </c>
      <c r="K46" s="19"/>
      <c r="L46" s="20">
        <f t="shared" ref="L46" si="115">K46*$D46/1000</f>
        <v>0</v>
      </c>
      <c r="M46" s="19"/>
      <c r="N46" s="20">
        <f t="shared" si="3"/>
        <v>0</v>
      </c>
      <c r="O46" s="19"/>
      <c r="P46" s="20">
        <f t="shared" ref="P46:P47" si="116">O46*$D46/1000</f>
        <v>0</v>
      </c>
      <c r="Q46" s="19"/>
      <c r="R46" s="20">
        <f t="shared" si="4"/>
        <v>0</v>
      </c>
      <c r="S46" s="19"/>
      <c r="T46" s="20">
        <f t="shared" ref="T46:T47" si="117">S46*$D46/1000</f>
        <v>0</v>
      </c>
      <c r="U46" s="19">
        <v>13</v>
      </c>
      <c r="V46" s="20">
        <f t="shared" si="5"/>
        <v>2791.828</v>
      </c>
      <c r="W46" s="19">
        <f t="shared" si="6"/>
        <v>263</v>
      </c>
      <c r="X46" s="31">
        <f t="shared" si="7"/>
        <v>56480.828000000001</v>
      </c>
    </row>
    <row r="47" spans="1:24" ht="30" x14ac:dyDescent="0.25">
      <c r="A47" s="30">
        <v>39</v>
      </c>
      <c r="B47" s="26" t="s">
        <v>36</v>
      </c>
      <c r="C47" s="28">
        <v>39</v>
      </c>
      <c r="D47" s="24">
        <v>244136</v>
      </c>
      <c r="E47" s="19">
        <v>54</v>
      </c>
      <c r="F47" s="20">
        <f t="shared" si="0"/>
        <v>13183.343999999999</v>
      </c>
      <c r="G47" s="19">
        <v>52</v>
      </c>
      <c r="H47" s="20">
        <f t="shared" ref="H47" si="118">G47*$D47/1000</f>
        <v>12695.072</v>
      </c>
      <c r="I47" s="19"/>
      <c r="J47" s="20">
        <f t="shared" si="2"/>
        <v>0</v>
      </c>
      <c r="K47" s="19"/>
      <c r="L47" s="20">
        <f t="shared" ref="L47" si="119">K47*$D47/1000</f>
        <v>0</v>
      </c>
      <c r="M47" s="19"/>
      <c r="N47" s="20">
        <f t="shared" si="3"/>
        <v>0</v>
      </c>
      <c r="O47" s="19"/>
      <c r="P47" s="20">
        <f t="shared" si="116"/>
        <v>0</v>
      </c>
      <c r="Q47" s="19"/>
      <c r="R47" s="20">
        <f t="shared" si="4"/>
        <v>0</v>
      </c>
      <c r="S47" s="19"/>
      <c r="T47" s="20">
        <f t="shared" si="117"/>
        <v>0</v>
      </c>
      <c r="U47" s="19">
        <v>3</v>
      </c>
      <c r="V47" s="20">
        <f t="shared" si="5"/>
        <v>732.40800000000002</v>
      </c>
      <c r="W47" s="19">
        <f t="shared" si="6"/>
        <v>109</v>
      </c>
      <c r="X47" s="31">
        <f t="shared" si="7"/>
        <v>26610.823999999997</v>
      </c>
    </row>
    <row r="48" spans="1:24" ht="30" x14ac:dyDescent="0.25">
      <c r="A48" s="30">
        <v>40</v>
      </c>
      <c r="B48" s="26" t="s">
        <v>36</v>
      </c>
      <c r="C48" s="28">
        <v>40</v>
      </c>
      <c r="D48" s="24">
        <v>137762</v>
      </c>
      <c r="E48" s="19">
        <v>260</v>
      </c>
      <c r="F48" s="20">
        <f t="shared" si="0"/>
        <v>35818.120000000003</v>
      </c>
      <c r="G48" s="19">
        <v>290</v>
      </c>
      <c r="H48" s="20">
        <f t="shared" ref="H48" si="120">G48*$D48/1000</f>
        <v>39950.980000000003</v>
      </c>
      <c r="I48" s="19"/>
      <c r="J48" s="20">
        <f t="shared" si="2"/>
        <v>0</v>
      </c>
      <c r="K48" s="19"/>
      <c r="L48" s="20">
        <f t="shared" ref="L48" si="121">K48*$D48/1000</f>
        <v>0</v>
      </c>
      <c r="M48" s="19"/>
      <c r="N48" s="20">
        <f t="shared" si="3"/>
        <v>0</v>
      </c>
      <c r="O48" s="19"/>
      <c r="P48" s="20">
        <f t="shared" ref="P48:P49" si="122">O48*$D48/1000</f>
        <v>0</v>
      </c>
      <c r="Q48" s="19"/>
      <c r="R48" s="20">
        <f t="shared" si="4"/>
        <v>0</v>
      </c>
      <c r="S48" s="19"/>
      <c r="T48" s="20">
        <f t="shared" ref="T48:T49" si="123">S48*$D48/1000</f>
        <v>0</v>
      </c>
      <c r="U48" s="19">
        <v>99</v>
      </c>
      <c r="V48" s="20">
        <f t="shared" si="5"/>
        <v>13638.438</v>
      </c>
      <c r="W48" s="19">
        <f t="shared" si="6"/>
        <v>649</v>
      </c>
      <c r="X48" s="31">
        <f t="shared" si="7"/>
        <v>89407.538</v>
      </c>
    </row>
    <row r="49" spans="1:24" ht="30" x14ac:dyDescent="0.25">
      <c r="A49" s="30">
        <v>41</v>
      </c>
      <c r="B49" s="26" t="s">
        <v>36</v>
      </c>
      <c r="C49" s="28">
        <v>41</v>
      </c>
      <c r="D49" s="24">
        <v>167354</v>
      </c>
      <c r="E49" s="19">
        <v>70</v>
      </c>
      <c r="F49" s="20">
        <f t="shared" si="0"/>
        <v>11714.78</v>
      </c>
      <c r="G49" s="19">
        <v>112</v>
      </c>
      <c r="H49" s="20">
        <f t="shared" ref="H49" si="124">G49*$D49/1000</f>
        <v>18743.648000000001</v>
      </c>
      <c r="I49" s="19"/>
      <c r="J49" s="20">
        <f t="shared" si="2"/>
        <v>0</v>
      </c>
      <c r="K49" s="19"/>
      <c r="L49" s="20">
        <f t="shared" ref="L49" si="125">K49*$D49/1000</f>
        <v>0</v>
      </c>
      <c r="M49" s="19"/>
      <c r="N49" s="20">
        <f t="shared" si="3"/>
        <v>0</v>
      </c>
      <c r="O49" s="19"/>
      <c r="P49" s="20">
        <f t="shared" si="122"/>
        <v>0</v>
      </c>
      <c r="Q49" s="19"/>
      <c r="R49" s="20">
        <f t="shared" si="4"/>
        <v>0</v>
      </c>
      <c r="S49" s="19"/>
      <c r="T49" s="20">
        <f t="shared" si="123"/>
        <v>0</v>
      </c>
      <c r="U49" s="19">
        <v>13</v>
      </c>
      <c r="V49" s="20">
        <f t="shared" si="5"/>
        <v>2175.6019999999999</v>
      </c>
      <c r="W49" s="19">
        <f t="shared" si="6"/>
        <v>195</v>
      </c>
      <c r="X49" s="31">
        <f t="shared" si="7"/>
        <v>32634.03</v>
      </c>
    </row>
    <row r="50" spans="1:24" ht="30" x14ac:dyDescent="0.25">
      <c r="A50" s="30">
        <v>42</v>
      </c>
      <c r="B50" s="26" t="s">
        <v>36</v>
      </c>
      <c r="C50" s="28">
        <v>42</v>
      </c>
      <c r="D50" s="24">
        <v>209573</v>
      </c>
      <c r="E50" s="19">
        <v>15</v>
      </c>
      <c r="F50" s="20">
        <f t="shared" si="0"/>
        <v>3143.5949999999998</v>
      </c>
      <c r="G50" s="19">
        <v>42</v>
      </c>
      <c r="H50" s="20">
        <f t="shared" ref="H50" si="126">G50*$D50/1000</f>
        <v>8802.0660000000007</v>
      </c>
      <c r="I50" s="19"/>
      <c r="J50" s="20">
        <f t="shared" si="2"/>
        <v>0</v>
      </c>
      <c r="K50" s="19"/>
      <c r="L50" s="20">
        <f t="shared" ref="L50" si="127">K50*$D50/1000</f>
        <v>0</v>
      </c>
      <c r="M50" s="19"/>
      <c r="N50" s="20">
        <f t="shared" si="3"/>
        <v>0</v>
      </c>
      <c r="O50" s="19"/>
      <c r="P50" s="20">
        <f t="shared" ref="P50:P51" si="128">O50*$D50/1000</f>
        <v>0</v>
      </c>
      <c r="Q50" s="19"/>
      <c r="R50" s="20">
        <f t="shared" si="4"/>
        <v>0</v>
      </c>
      <c r="S50" s="19"/>
      <c r="T50" s="20">
        <f t="shared" ref="T50:T51" si="129">S50*$D50/1000</f>
        <v>0</v>
      </c>
      <c r="U50" s="19">
        <v>3</v>
      </c>
      <c r="V50" s="20">
        <f t="shared" si="5"/>
        <v>628.71900000000005</v>
      </c>
      <c r="W50" s="19">
        <f t="shared" si="6"/>
        <v>60</v>
      </c>
      <c r="X50" s="31">
        <f t="shared" si="7"/>
        <v>12574.380000000001</v>
      </c>
    </row>
    <row r="51" spans="1:24" ht="30" x14ac:dyDescent="0.25">
      <c r="A51" s="30">
        <v>43</v>
      </c>
      <c r="B51" s="26" t="s">
        <v>36</v>
      </c>
      <c r="C51" s="28">
        <v>43</v>
      </c>
      <c r="D51" s="24">
        <v>129747</v>
      </c>
      <c r="E51" s="19">
        <v>60</v>
      </c>
      <c r="F51" s="20">
        <f t="shared" si="0"/>
        <v>7784.82</v>
      </c>
      <c r="G51" s="19"/>
      <c r="H51" s="20">
        <f t="shared" ref="H51" si="130">G51*$D51/1000</f>
        <v>0</v>
      </c>
      <c r="I51" s="19"/>
      <c r="J51" s="20">
        <f t="shared" si="2"/>
        <v>0</v>
      </c>
      <c r="K51" s="19"/>
      <c r="L51" s="20">
        <f t="shared" ref="L51" si="131">K51*$D51/1000</f>
        <v>0</v>
      </c>
      <c r="M51" s="19"/>
      <c r="N51" s="20">
        <f t="shared" si="3"/>
        <v>0</v>
      </c>
      <c r="O51" s="19"/>
      <c r="P51" s="20">
        <f t="shared" si="128"/>
        <v>0</v>
      </c>
      <c r="Q51" s="19"/>
      <c r="R51" s="20">
        <f t="shared" si="4"/>
        <v>0</v>
      </c>
      <c r="S51" s="19"/>
      <c r="T51" s="20">
        <f t="shared" si="129"/>
        <v>0</v>
      </c>
      <c r="U51" s="19"/>
      <c r="V51" s="20">
        <f t="shared" si="5"/>
        <v>0</v>
      </c>
      <c r="W51" s="19">
        <f t="shared" si="6"/>
        <v>60</v>
      </c>
      <c r="X51" s="31">
        <f t="shared" si="7"/>
        <v>7784.82</v>
      </c>
    </row>
    <row r="52" spans="1:24" ht="30" x14ac:dyDescent="0.25">
      <c r="A52" s="30">
        <v>44</v>
      </c>
      <c r="B52" s="26" t="s">
        <v>36</v>
      </c>
      <c r="C52" s="28">
        <v>44</v>
      </c>
      <c r="D52" s="24">
        <v>154258</v>
      </c>
      <c r="E52" s="19">
        <v>15</v>
      </c>
      <c r="F52" s="20">
        <f t="shared" si="0"/>
        <v>2313.87</v>
      </c>
      <c r="G52" s="19"/>
      <c r="H52" s="20">
        <f t="shared" ref="H52" si="132">G52*$D52/1000</f>
        <v>0</v>
      </c>
      <c r="I52" s="19"/>
      <c r="J52" s="20">
        <f t="shared" si="2"/>
        <v>0</v>
      </c>
      <c r="K52" s="19"/>
      <c r="L52" s="20">
        <f t="shared" ref="L52" si="133">K52*$D52/1000</f>
        <v>0</v>
      </c>
      <c r="M52" s="19"/>
      <c r="N52" s="20">
        <f t="shared" si="3"/>
        <v>0</v>
      </c>
      <c r="O52" s="19"/>
      <c r="P52" s="20">
        <f t="shared" ref="P52:P53" si="134">O52*$D52/1000</f>
        <v>0</v>
      </c>
      <c r="Q52" s="19"/>
      <c r="R52" s="20">
        <f t="shared" si="4"/>
        <v>0</v>
      </c>
      <c r="S52" s="19"/>
      <c r="T52" s="20">
        <f t="shared" ref="T52:T53" si="135">S52*$D52/1000</f>
        <v>0</v>
      </c>
      <c r="U52" s="19"/>
      <c r="V52" s="20">
        <f t="shared" si="5"/>
        <v>0</v>
      </c>
      <c r="W52" s="19">
        <f t="shared" si="6"/>
        <v>15</v>
      </c>
      <c r="X52" s="31">
        <f t="shared" si="7"/>
        <v>2313.87</v>
      </c>
    </row>
    <row r="53" spans="1:24" ht="30" x14ac:dyDescent="0.25">
      <c r="A53" s="30">
        <v>45</v>
      </c>
      <c r="B53" s="26" t="s">
        <v>36</v>
      </c>
      <c r="C53" s="28">
        <v>45</v>
      </c>
      <c r="D53" s="24">
        <v>191926</v>
      </c>
      <c r="E53" s="19">
        <v>5</v>
      </c>
      <c r="F53" s="20">
        <f t="shared" si="0"/>
        <v>959.63</v>
      </c>
      <c r="G53" s="19"/>
      <c r="H53" s="20">
        <f t="shared" ref="H53" si="136">G53*$D53/1000</f>
        <v>0</v>
      </c>
      <c r="I53" s="19"/>
      <c r="J53" s="20">
        <f t="shared" si="2"/>
        <v>0</v>
      </c>
      <c r="K53" s="19"/>
      <c r="L53" s="20">
        <f t="shared" ref="L53" si="137">K53*$D53/1000</f>
        <v>0</v>
      </c>
      <c r="M53" s="19"/>
      <c r="N53" s="20">
        <f t="shared" si="3"/>
        <v>0</v>
      </c>
      <c r="O53" s="19"/>
      <c r="P53" s="20">
        <f t="shared" si="134"/>
        <v>0</v>
      </c>
      <c r="Q53" s="19"/>
      <c r="R53" s="20">
        <f t="shared" si="4"/>
        <v>0</v>
      </c>
      <c r="S53" s="19"/>
      <c r="T53" s="20">
        <f t="shared" si="135"/>
        <v>0</v>
      </c>
      <c r="U53" s="19">
        <v>36</v>
      </c>
      <c r="V53" s="20">
        <f t="shared" si="5"/>
        <v>6909.3360000000002</v>
      </c>
      <c r="W53" s="19">
        <f t="shared" si="6"/>
        <v>41</v>
      </c>
      <c r="X53" s="31">
        <f t="shared" si="7"/>
        <v>7868.9660000000003</v>
      </c>
    </row>
    <row r="54" spans="1:24" ht="30" x14ac:dyDescent="0.25">
      <c r="A54" s="30">
        <v>46</v>
      </c>
      <c r="B54" s="26" t="s">
        <v>36</v>
      </c>
      <c r="C54" s="28">
        <v>46</v>
      </c>
      <c r="D54" s="24">
        <v>273416</v>
      </c>
      <c r="E54" s="19">
        <v>5</v>
      </c>
      <c r="F54" s="20">
        <f t="shared" si="0"/>
        <v>1367.08</v>
      </c>
      <c r="G54" s="19">
        <v>20</v>
      </c>
      <c r="H54" s="20">
        <f t="shared" ref="H54" si="138">G54*$D54/1000</f>
        <v>5468.32</v>
      </c>
      <c r="I54" s="19"/>
      <c r="J54" s="20">
        <f t="shared" si="2"/>
        <v>0</v>
      </c>
      <c r="K54" s="19"/>
      <c r="L54" s="20">
        <f t="shared" ref="L54" si="139">K54*$D54/1000</f>
        <v>0</v>
      </c>
      <c r="M54" s="19"/>
      <c r="N54" s="20">
        <f t="shared" si="3"/>
        <v>0</v>
      </c>
      <c r="O54" s="19"/>
      <c r="P54" s="20">
        <f t="shared" ref="P54:P55" si="140">O54*$D54/1000</f>
        <v>0</v>
      </c>
      <c r="Q54" s="19"/>
      <c r="R54" s="20">
        <f t="shared" si="4"/>
        <v>0</v>
      </c>
      <c r="S54" s="19"/>
      <c r="T54" s="20">
        <f t="shared" ref="T54:T55" si="141">S54*$D54/1000</f>
        <v>0</v>
      </c>
      <c r="U54" s="19"/>
      <c r="V54" s="20">
        <f t="shared" si="5"/>
        <v>0</v>
      </c>
      <c r="W54" s="19">
        <f t="shared" si="6"/>
        <v>25</v>
      </c>
      <c r="X54" s="31">
        <f t="shared" si="7"/>
        <v>6835.4</v>
      </c>
    </row>
    <row r="55" spans="1:24" ht="30" x14ac:dyDescent="0.25">
      <c r="A55" s="30">
        <v>47</v>
      </c>
      <c r="B55" s="26" t="s">
        <v>36</v>
      </c>
      <c r="C55" s="28">
        <v>47</v>
      </c>
      <c r="D55" s="24">
        <v>298371</v>
      </c>
      <c r="E55" s="19">
        <v>5</v>
      </c>
      <c r="F55" s="20">
        <f t="shared" si="0"/>
        <v>1491.855</v>
      </c>
      <c r="G55" s="19">
        <v>60</v>
      </c>
      <c r="H55" s="20">
        <f t="shared" ref="H55" si="142">G55*$D55/1000</f>
        <v>17902.259999999998</v>
      </c>
      <c r="I55" s="19"/>
      <c r="J55" s="20">
        <f t="shared" si="2"/>
        <v>0</v>
      </c>
      <c r="K55" s="19"/>
      <c r="L55" s="20">
        <f t="shared" ref="L55" si="143">K55*$D55/1000</f>
        <v>0</v>
      </c>
      <c r="M55" s="19"/>
      <c r="N55" s="20">
        <f t="shared" si="3"/>
        <v>0</v>
      </c>
      <c r="O55" s="19"/>
      <c r="P55" s="20">
        <f t="shared" si="140"/>
        <v>0</v>
      </c>
      <c r="Q55" s="19"/>
      <c r="R55" s="20">
        <f t="shared" si="4"/>
        <v>0</v>
      </c>
      <c r="S55" s="19"/>
      <c r="T55" s="20">
        <f t="shared" si="141"/>
        <v>0</v>
      </c>
      <c r="U55" s="19"/>
      <c r="V55" s="20">
        <f t="shared" si="5"/>
        <v>0</v>
      </c>
      <c r="W55" s="19">
        <f t="shared" si="6"/>
        <v>65</v>
      </c>
      <c r="X55" s="31">
        <f t="shared" si="7"/>
        <v>19394.114999999998</v>
      </c>
    </row>
    <row r="56" spans="1:24" ht="30" x14ac:dyDescent="0.25">
      <c r="A56" s="30">
        <v>48</v>
      </c>
      <c r="B56" s="26" t="s">
        <v>36</v>
      </c>
      <c r="C56" s="28">
        <v>48</v>
      </c>
      <c r="D56" s="24">
        <v>327854</v>
      </c>
      <c r="E56" s="19">
        <v>5</v>
      </c>
      <c r="F56" s="20">
        <f t="shared" si="0"/>
        <v>1639.27</v>
      </c>
      <c r="G56" s="19">
        <v>20</v>
      </c>
      <c r="H56" s="20">
        <f t="shared" ref="H56" si="144">G56*$D56/1000</f>
        <v>6557.08</v>
      </c>
      <c r="I56" s="19"/>
      <c r="J56" s="20">
        <f t="shared" si="2"/>
        <v>0</v>
      </c>
      <c r="K56" s="19"/>
      <c r="L56" s="20">
        <f t="shared" ref="L56" si="145">K56*$D56/1000</f>
        <v>0</v>
      </c>
      <c r="M56" s="19"/>
      <c r="N56" s="20">
        <f t="shared" si="3"/>
        <v>0</v>
      </c>
      <c r="O56" s="19"/>
      <c r="P56" s="20">
        <f t="shared" ref="P56:P57" si="146">O56*$D56/1000</f>
        <v>0</v>
      </c>
      <c r="Q56" s="19"/>
      <c r="R56" s="20">
        <f t="shared" si="4"/>
        <v>0</v>
      </c>
      <c r="S56" s="19"/>
      <c r="T56" s="20">
        <f t="shared" ref="T56:T57" si="147">S56*$D56/1000</f>
        <v>0</v>
      </c>
      <c r="U56" s="19"/>
      <c r="V56" s="20">
        <f t="shared" si="5"/>
        <v>0</v>
      </c>
      <c r="W56" s="19">
        <f t="shared" si="6"/>
        <v>25</v>
      </c>
      <c r="X56" s="31">
        <f t="shared" si="7"/>
        <v>8196.35</v>
      </c>
    </row>
    <row r="57" spans="1:24" ht="30" x14ac:dyDescent="0.25">
      <c r="A57" s="30">
        <v>49</v>
      </c>
      <c r="B57" s="26" t="s">
        <v>36</v>
      </c>
      <c r="C57" s="28">
        <v>49</v>
      </c>
      <c r="D57" s="24">
        <v>162154</v>
      </c>
      <c r="E57" s="19">
        <v>45</v>
      </c>
      <c r="F57" s="20">
        <f t="shared" si="0"/>
        <v>7296.93</v>
      </c>
      <c r="G57" s="19">
        <v>67</v>
      </c>
      <c r="H57" s="20">
        <f t="shared" ref="H57" si="148">G57*$D57/1000</f>
        <v>10864.317999999999</v>
      </c>
      <c r="I57" s="19"/>
      <c r="J57" s="20">
        <f t="shared" si="2"/>
        <v>0</v>
      </c>
      <c r="K57" s="19"/>
      <c r="L57" s="20">
        <f t="shared" ref="L57" si="149">K57*$D57/1000</f>
        <v>0</v>
      </c>
      <c r="M57" s="19"/>
      <c r="N57" s="20">
        <f t="shared" si="3"/>
        <v>0</v>
      </c>
      <c r="O57" s="19"/>
      <c r="P57" s="20">
        <f t="shared" si="146"/>
        <v>0</v>
      </c>
      <c r="Q57" s="19"/>
      <c r="R57" s="20">
        <f t="shared" si="4"/>
        <v>0</v>
      </c>
      <c r="S57" s="19"/>
      <c r="T57" s="20">
        <f t="shared" si="147"/>
        <v>0</v>
      </c>
      <c r="U57" s="19"/>
      <c r="V57" s="20">
        <f t="shared" si="5"/>
        <v>0</v>
      </c>
      <c r="W57" s="19">
        <f t="shared" si="6"/>
        <v>112</v>
      </c>
      <c r="X57" s="31">
        <f t="shared" si="7"/>
        <v>18161.248</v>
      </c>
    </row>
    <row r="58" spans="1:24" ht="30" x14ac:dyDescent="0.25">
      <c r="A58" s="30">
        <v>50</v>
      </c>
      <c r="B58" s="26" t="s">
        <v>36</v>
      </c>
      <c r="C58" s="28">
        <v>50</v>
      </c>
      <c r="D58" s="24">
        <v>302578</v>
      </c>
      <c r="E58" s="19">
        <v>0</v>
      </c>
      <c r="F58" s="20">
        <f t="shared" si="0"/>
        <v>0</v>
      </c>
      <c r="G58" s="19">
        <v>5</v>
      </c>
      <c r="H58" s="20">
        <f t="shared" ref="H58" si="150">G58*$D58/1000</f>
        <v>1512.89</v>
      </c>
      <c r="I58" s="19"/>
      <c r="J58" s="20">
        <f t="shared" si="2"/>
        <v>0</v>
      </c>
      <c r="K58" s="19"/>
      <c r="L58" s="20">
        <f t="shared" ref="L58" si="151">K58*$D58/1000</f>
        <v>0</v>
      </c>
      <c r="M58" s="19"/>
      <c r="N58" s="20">
        <f t="shared" si="3"/>
        <v>0</v>
      </c>
      <c r="O58" s="19"/>
      <c r="P58" s="20">
        <f t="shared" ref="P58:P59" si="152">O58*$D58/1000</f>
        <v>0</v>
      </c>
      <c r="Q58" s="19"/>
      <c r="R58" s="20">
        <f t="shared" si="4"/>
        <v>0</v>
      </c>
      <c r="S58" s="19"/>
      <c r="T58" s="20">
        <f t="shared" ref="T58:T59" si="153">S58*$D58/1000</f>
        <v>0</v>
      </c>
      <c r="U58" s="19"/>
      <c r="V58" s="20">
        <f t="shared" si="5"/>
        <v>0</v>
      </c>
      <c r="W58" s="19">
        <f t="shared" si="6"/>
        <v>5</v>
      </c>
      <c r="X58" s="31">
        <f t="shared" si="7"/>
        <v>1512.89</v>
      </c>
    </row>
    <row r="59" spans="1:24" ht="30" x14ac:dyDescent="0.25">
      <c r="A59" s="30">
        <v>51</v>
      </c>
      <c r="B59" s="26" t="s">
        <v>36</v>
      </c>
      <c r="C59" s="28">
        <v>51</v>
      </c>
      <c r="D59" s="24">
        <v>240444</v>
      </c>
      <c r="E59" s="19">
        <v>70</v>
      </c>
      <c r="F59" s="20">
        <f t="shared" si="0"/>
        <v>16831.080000000002</v>
      </c>
      <c r="G59" s="19">
        <v>170</v>
      </c>
      <c r="H59" s="20">
        <f t="shared" ref="H59" si="154">G59*$D59/1000</f>
        <v>40875.480000000003</v>
      </c>
      <c r="I59" s="19"/>
      <c r="J59" s="20">
        <f t="shared" si="2"/>
        <v>0</v>
      </c>
      <c r="K59" s="19"/>
      <c r="L59" s="20">
        <f t="shared" ref="L59" si="155">K59*$D59/1000</f>
        <v>0</v>
      </c>
      <c r="M59" s="19"/>
      <c r="N59" s="20">
        <f t="shared" si="3"/>
        <v>0</v>
      </c>
      <c r="O59" s="19"/>
      <c r="P59" s="20">
        <f t="shared" si="152"/>
        <v>0</v>
      </c>
      <c r="Q59" s="19"/>
      <c r="R59" s="20">
        <f t="shared" si="4"/>
        <v>0</v>
      </c>
      <c r="S59" s="19"/>
      <c r="T59" s="20">
        <f t="shared" si="153"/>
        <v>0</v>
      </c>
      <c r="U59" s="19"/>
      <c r="V59" s="20">
        <f t="shared" si="5"/>
        <v>0</v>
      </c>
      <c r="W59" s="19">
        <f t="shared" si="6"/>
        <v>240</v>
      </c>
      <c r="X59" s="31">
        <f t="shared" si="7"/>
        <v>57706.560000000005</v>
      </c>
    </row>
    <row r="60" spans="1:24" ht="30" x14ac:dyDescent="0.25">
      <c r="A60" s="30">
        <v>52</v>
      </c>
      <c r="B60" s="26" t="s">
        <v>36</v>
      </c>
      <c r="C60" s="28">
        <v>52</v>
      </c>
      <c r="D60" s="24">
        <v>770187</v>
      </c>
      <c r="E60" s="19">
        <v>70</v>
      </c>
      <c r="F60" s="20">
        <f t="shared" si="0"/>
        <v>53913.09</v>
      </c>
      <c r="G60" s="19"/>
      <c r="H60" s="20">
        <f t="shared" ref="H60" si="156">G60*$D60/1000</f>
        <v>0</v>
      </c>
      <c r="I60" s="19"/>
      <c r="J60" s="20">
        <f t="shared" si="2"/>
        <v>0</v>
      </c>
      <c r="K60" s="19"/>
      <c r="L60" s="20">
        <f t="shared" ref="L60" si="157">K60*$D60/1000</f>
        <v>0</v>
      </c>
      <c r="M60" s="19"/>
      <c r="N60" s="20">
        <f t="shared" si="3"/>
        <v>0</v>
      </c>
      <c r="O60" s="19"/>
      <c r="P60" s="20">
        <f t="shared" ref="P60:P61" si="158">O60*$D60/1000</f>
        <v>0</v>
      </c>
      <c r="Q60" s="19"/>
      <c r="R60" s="20">
        <f t="shared" si="4"/>
        <v>0</v>
      </c>
      <c r="S60" s="19"/>
      <c r="T60" s="20">
        <f t="shared" ref="T60:T61" si="159">S60*$D60/1000</f>
        <v>0</v>
      </c>
      <c r="U60" s="19">
        <v>30</v>
      </c>
      <c r="V60" s="20">
        <f t="shared" si="5"/>
        <v>23105.61</v>
      </c>
      <c r="W60" s="19">
        <f t="shared" si="6"/>
        <v>100</v>
      </c>
      <c r="X60" s="31">
        <f t="shared" si="7"/>
        <v>77018.7</v>
      </c>
    </row>
    <row r="61" spans="1:24" ht="30" x14ac:dyDescent="0.25">
      <c r="A61" s="30">
        <v>53</v>
      </c>
      <c r="B61" s="26" t="s">
        <v>36</v>
      </c>
      <c r="C61" s="28">
        <v>53</v>
      </c>
      <c r="D61" s="24">
        <v>415101</v>
      </c>
      <c r="E61" s="19">
        <v>30</v>
      </c>
      <c r="F61" s="20">
        <f t="shared" si="0"/>
        <v>12453.03</v>
      </c>
      <c r="G61" s="19">
        <v>150</v>
      </c>
      <c r="H61" s="20">
        <f t="shared" ref="H61" si="160">G61*$D61/1000</f>
        <v>62265.15</v>
      </c>
      <c r="I61" s="19"/>
      <c r="J61" s="20">
        <f t="shared" si="2"/>
        <v>0</v>
      </c>
      <c r="K61" s="19"/>
      <c r="L61" s="20">
        <f t="shared" ref="L61" si="161">K61*$D61/1000</f>
        <v>0</v>
      </c>
      <c r="M61" s="19"/>
      <c r="N61" s="20">
        <f t="shared" si="3"/>
        <v>0</v>
      </c>
      <c r="O61" s="19"/>
      <c r="P61" s="20">
        <f t="shared" si="158"/>
        <v>0</v>
      </c>
      <c r="Q61" s="19"/>
      <c r="R61" s="20">
        <f t="shared" si="4"/>
        <v>0</v>
      </c>
      <c r="S61" s="19"/>
      <c r="T61" s="20">
        <f t="shared" si="159"/>
        <v>0</v>
      </c>
      <c r="U61" s="19"/>
      <c r="V61" s="20">
        <f t="shared" si="5"/>
        <v>0</v>
      </c>
      <c r="W61" s="19">
        <f t="shared" si="6"/>
        <v>180</v>
      </c>
      <c r="X61" s="31">
        <f t="shared" si="7"/>
        <v>74718.180000000008</v>
      </c>
    </row>
    <row r="62" spans="1:24" ht="15.75" x14ac:dyDescent="0.25">
      <c r="A62" s="30">
        <v>54</v>
      </c>
      <c r="B62" s="26" t="s">
        <v>29</v>
      </c>
      <c r="C62" s="28">
        <v>54</v>
      </c>
      <c r="D62" s="24">
        <v>167250</v>
      </c>
      <c r="E62" s="19">
        <v>20</v>
      </c>
      <c r="F62" s="20">
        <f t="shared" si="0"/>
        <v>3345</v>
      </c>
      <c r="G62" s="19"/>
      <c r="H62" s="20">
        <f t="shared" ref="H62" si="162">G62*$D62/1000</f>
        <v>0</v>
      </c>
      <c r="I62" s="19"/>
      <c r="J62" s="20">
        <f t="shared" si="2"/>
        <v>0</v>
      </c>
      <c r="K62" s="19"/>
      <c r="L62" s="20">
        <f t="shared" ref="L62" si="163">K62*$D62/1000</f>
        <v>0</v>
      </c>
      <c r="M62" s="19"/>
      <c r="N62" s="20">
        <f t="shared" si="3"/>
        <v>0</v>
      </c>
      <c r="O62" s="19"/>
      <c r="P62" s="20">
        <f t="shared" ref="P62:P63" si="164">O62*$D62/1000</f>
        <v>0</v>
      </c>
      <c r="Q62" s="19">
        <v>1</v>
      </c>
      <c r="R62" s="20">
        <f t="shared" si="4"/>
        <v>167.25</v>
      </c>
      <c r="S62" s="19"/>
      <c r="T62" s="20">
        <f t="shared" ref="T62:T63" si="165">S62*$D62/1000</f>
        <v>0</v>
      </c>
      <c r="U62" s="19"/>
      <c r="V62" s="20">
        <f t="shared" si="5"/>
        <v>0</v>
      </c>
      <c r="W62" s="19">
        <f t="shared" si="6"/>
        <v>21</v>
      </c>
      <c r="X62" s="31">
        <f t="shared" si="7"/>
        <v>3512.25</v>
      </c>
    </row>
    <row r="63" spans="1:24" ht="15.75" x14ac:dyDescent="0.25">
      <c r="A63" s="30">
        <v>55</v>
      </c>
      <c r="B63" s="26" t="s">
        <v>29</v>
      </c>
      <c r="C63" s="28">
        <v>55</v>
      </c>
      <c r="D63" s="24">
        <v>291572</v>
      </c>
      <c r="E63" s="19">
        <v>5</v>
      </c>
      <c r="F63" s="20">
        <f t="shared" si="0"/>
        <v>1457.86</v>
      </c>
      <c r="G63" s="19"/>
      <c r="H63" s="20">
        <f t="shared" ref="H63" si="166">G63*$D63/1000</f>
        <v>0</v>
      </c>
      <c r="I63" s="19"/>
      <c r="J63" s="20">
        <f t="shared" si="2"/>
        <v>0</v>
      </c>
      <c r="K63" s="19"/>
      <c r="L63" s="20">
        <f t="shared" ref="L63" si="167">K63*$D63/1000</f>
        <v>0</v>
      </c>
      <c r="M63" s="19"/>
      <c r="N63" s="20">
        <f t="shared" si="3"/>
        <v>0</v>
      </c>
      <c r="O63" s="19"/>
      <c r="P63" s="20">
        <f t="shared" si="164"/>
        <v>0</v>
      </c>
      <c r="Q63" s="19"/>
      <c r="R63" s="20">
        <f t="shared" si="4"/>
        <v>0</v>
      </c>
      <c r="S63" s="19"/>
      <c r="T63" s="20">
        <f t="shared" si="165"/>
        <v>0</v>
      </c>
      <c r="U63" s="19"/>
      <c r="V63" s="20">
        <f t="shared" si="5"/>
        <v>0</v>
      </c>
      <c r="W63" s="19">
        <f t="shared" si="6"/>
        <v>5</v>
      </c>
      <c r="X63" s="31">
        <f t="shared" si="7"/>
        <v>1457.86</v>
      </c>
    </row>
    <row r="64" spans="1:24" ht="30" x14ac:dyDescent="0.25">
      <c r="A64" s="30">
        <v>56</v>
      </c>
      <c r="B64" s="26" t="s">
        <v>30</v>
      </c>
      <c r="C64" s="28">
        <v>56</v>
      </c>
      <c r="D64" s="24">
        <v>156563</v>
      </c>
      <c r="E64" s="19">
        <v>100</v>
      </c>
      <c r="F64" s="20">
        <f t="shared" si="0"/>
        <v>15656.3</v>
      </c>
      <c r="G64" s="19"/>
      <c r="H64" s="20">
        <f t="shared" ref="H64" si="168">G64*$D64/1000</f>
        <v>0</v>
      </c>
      <c r="I64" s="19">
        <v>15</v>
      </c>
      <c r="J64" s="20">
        <f t="shared" si="2"/>
        <v>2348.4450000000002</v>
      </c>
      <c r="K64" s="19">
        <v>52</v>
      </c>
      <c r="L64" s="20">
        <f t="shared" ref="L64" si="169">K64*$D64/1000</f>
        <v>8141.2759999999998</v>
      </c>
      <c r="M64" s="19"/>
      <c r="N64" s="20">
        <f t="shared" si="3"/>
        <v>0</v>
      </c>
      <c r="O64" s="19"/>
      <c r="P64" s="20">
        <f t="shared" ref="P64:P65" si="170">O64*$D64/1000</f>
        <v>0</v>
      </c>
      <c r="Q64" s="19">
        <v>1</v>
      </c>
      <c r="R64" s="20">
        <f t="shared" si="4"/>
        <v>156.56299999999999</v>
      </c>
      <c r="S64" s="19"/>
      <c r="T64" s="20">
        <f t="shared" ref="T64:T65" si="171">S64*$D64/1000</f>
        <v>0</v>
      </c>
      <c r="U64" s="19"/>
      <c r="V64" s="20">
        <f t="shared" si="5"/>
        <v>0</v>
      </c>
      <c r="W64" s="19">
        <f t="shared" si="6"/>
        <v>168</v>
      </c>
      <c r="X64" s="31">
        <f t="shared" si="7"/>
        <v>26302.583999999999</v>
      </c>
    </row>
    <row r="65" spans="1:25" ht="30" x14ac:dyDescent="0.25">
      <c r="A65" s="30">
        <v>57</v>
      </c>
      <c r="B65" s="26" t="s">
        <v>30</v>
      </c>
      <c r="C65" s="28">
        <v>57</v>
      </c>
      <c r="D65" s="24">
        <v>319018</v>
      </c>
      <c r="E65" s="21">
        <v>20</v>
      </c>
      <c r="F65" s="20">
        <f t="shared" si="0"/>
        <v>6380.36</v>
      </c>
      <c r="G65" s="21"/>
      <c r="H65" s="20">
        <f t="shared" ref="H65" si="172">G65*$D65/1000</f>
        <v>0</v>
      </c>
      <c r="I65" s="21">
        <v>3</v>
      </c>
      <c r="J65" s="20">
        <f t="shared" si="2"/>
        <v>957.05399999999997</v>
      </c>
      <c r="K65" s="21">
        <v>9</v>
      </c>
      <c r="L65" s="20">
        <f t="shared" ref="L65" si="173">K65*$D65/1000</f>
        <v>2871.1619999999998</v>
      </c>
      <c r="M65" s="21"/>
      <c r="N65" s="20">
        <f t="shared" si="3"/>
        <v>0</v>
      </c>
      <c r="O65" s="21"/>
      <c r="P65" s="20">
        <f t="shared" si="170"/>
        <v>0</v>
      </c>
      <c r="Q65" s="21"/>
      <c r="R65" s="20">
        <f t="shared" si="4"/>
        <v>0</v>
      </c>
      <c r="S65" s="21">
        <v>30</v>
      </c>
      <c r="T65" s="20">
        <f t="shared" si="171"/>
        <v>9570.5400000000009</v>
      </c>
      <c r="U65" s="21"/>
      <c r="V65" s="20">
        <f t="shared" si="5"/>
        <v>0</v>
      </c>
      <c r="W65" s="21">
        <f t="shared" si="6"/>
        <v>62</v>
      </c>
      <c r="X65" s="31">
        <f t="shared" si="7"/>
        <v>19779.116000000002</v>
      </c>
    </row>
    <row r="66" spans="1:25" ht="30" x14ac:dyDescent="0.25">
      <c r="A66" s="30">
        <v>58</v>
      </c>
      <c r="B66" s="26" t="s">
        <v>30</v>
      </c>
      <c r="C66" s="28">
        <v>58</v>
      </c>
      <c r="D66" s="24">
        <v>179541</v>
      </c>
      <c r="E66" s="21">
        <v>69</v>
      </c>
      <c r="F66" s="20">
        <f t="shared" si="0"/>
        <v>12388.329</v>
      </c>
      <c r="G66" s="21"/>
      <c r="H66" s="20">
        <f t="shared" ref="H66" si="174">G66*$D66/1000</f>
        <v>0</v>
      </c>
      <c r="I66" s="21"/>
      <c r="J66" s="20">
        <f t="shared" si="2"/>
        <v>0</v>
      </c>
      <c r="K66" s="21">
        <f>68+100</f>
        <v>168</v>
      </c>
      <c r="L66" s="20">
        <f t="shared" ref="L66" si="175">K66*$D66/1000</f>
        <v>30162.887999999999</v>
      </c>
      <c r="M66" s="21"/>
      <c r="N66" s="20">
        <f t="shared" si="3"/>
        <v>0</v>
      </c>
      <c r="O66" s="21"/>
      <c r="P66" s="20">
        <f t="shared" ref="P66:P67" si="176">O66*$D66/1000</f>
        <v>0</v>
      </c>
      <c r="Q66" s="21">
        <v>1</v>
      </c>
      <c r="R66" s="20">
        <f t="shared" si="4"/>
        <v>179.541</v>
      </c>
      <c r="S66" s="21"/>
      <c r="T66" s="20">
        <f t="shared" ref="T66:T67" si="177">S66*$D66/1000</f>
        <v>0</v>
      </c>
      <c r="U66" s="21"/>
      <c r="V66" s="20">
        <f t="shared" si="5"/>
        <v>0</v>
      </c>
      <c r="W66" s="21">
        <f t="shared" si="6"/>
        <v>238</v>
      </c>
      <c r="X66" s="31">
        <f t="shared" si="7"/>
        <v>42730.757999999994</v>
      </c>
    </row>
    <row r="67" spans="1:25" ht="30" x14ac:dyDescent="0.25">
      <c r="A67" s="30">
        <v>59</v>
      </c>
      <c r="B67" s="26" t="s">
        <v>30</v>
      </c>
      <c r="C67" s="28">
        <v>59</v>
      </c>
      <c r="D67" s="24">
        <v>245582</v>
      </c>
      <c r="E67" s="19">
        <v>18</v>
      </c>
      <c r="F67" s="20">
        <f t="shared" si="0"/>
        <v>4420.4759999999997</v>
      </c>
      <c r="G67" s="19"/>
      <c r="H67" s="20">
        <f t="shared" ref="H67" si="178">G67*$D67/1000</f>
        <v>0</v>
      </c>
      <c r="I67" s="19"/>
      <c r="J67" s="20">
        <f t="shared" si="2"/>
        <v>0</v>
      </c>
      <c r="K67" s="19"/>
      <c r="L67" s="20">
        <f t="shared" ref="L67" si="179">K67*$D67/1000</f>
        <v>0</v>
      </c>
      <c r="M67" s="19"/>
      <c r="N67" s="20">
        <f t="shared" si="3"/>
        <v>0</v>
      </c>
      <c r="O67" s="19"/>
      <c r="P67" s="20">
        <f t="shared" si="176"/>
        <v>0</v>
      </c>
      <c r="Q67" s="19"/>
      <c r="R67" s="20">
        <f t="shared" si="4"/>
        <v>0</v>
      </c>
      <c r="S67" s="19"/>
      <c r="T67" s="20">
        <f t="shared" si="177"/>
        <v>0</v>
      </c>
      <c r="U67" s="19"/>
      <c r="V67" s="20">
        <f t="shared" si="5"/>
        <v>0</v>
      </c>
      <c r="W67" s="19">
        <f t="shared" si="6"/>
        <v>18</v>
      </c>
      <c r="X67" s="31">
        <f t="shared" si="7"/>
        <v>4420.4759999999997</v>
      </c>
      <c r="Y67" s="13"/>
    </row>
    <row r="68" spans="1:25" ht="30" x14ac:dyDescent="0.25">
      <c r="A68" s="30">
        <v>60</v>
      </c>
      <c r="B68" s="26" t="s">
        <v>30</v>
      </c>
      <c r="C68" s="28">
        <v>60</v>
      </c>
      <c r="D68" s="24">
        <v>396727</v>
      </c>
      <c r="E68" s="21"/>
      <c r="F68" s="20">
        <f t="shared" si="0"/>
        <v>0</v>
      </c>
      <c r="G68" s="21"/>
      <c r="H68" s="20">
        <f t="shared" ref="H68" si="180">G68*$D68/1000</f>
        <v>0</v>
      </c>
      <c r="I68" s="21"/>
      <c r="J68" s="20">
        <f t="shared" si="2"/>
        <v>0</v>
      </c>
      <c r="K68" s="21"/>
      <c r="L68" s="20">
        <f t="shared" ref="L68" si="181">K68*$D68/1000</f>
        <v>0</v>
      </c>
      <c r="M68" s="21"/>
      <c r="N68" s="20">
        <f t="shared" si="3"/>
        <v>0</v>
      </c>
      <c r="O68" s="21"/>
      <c r="P68" s="20">
        <f t="shared" ref="P68:P69" si="182">O68*$D68/1000</f>
        <v>0</v>
      </c>
      <c r="Q68" s="21"/>
      <c r="R68" s="20">
        <f t="shared" si="4"/>
        <v>0</v>
      </c>
      <c r="S68" s="21"/>
      <c r="T68" s="20">
        <f t="shared" ref="T68:T69" si="183">S68*$D68/1000</f>
        <v>0</v>
      </c>
      <c r="U68" s="21"/>
      <c r="V68" s="20">
        <f t="shared" si="5"/>
        <v>0</v>
      </c>
      <c r="W68" s="21">
        <f t="shared" si="6"/>
        <v>0</v>
      </c>
      <c r="X68" s="31">
        <f t="shared" si="7"/>
        <v>0</v>
      </c>
    </row>
    <row r="69" spans="1:25" ht="15.75" x14ac:dyDescent="0.25">
      <c r="A69" s="30">
        <v>61</v>
      </c>
      <c r="B69" s="26" t="s">
        <v>31</v>
      </c>
      <c r="C69" s="28">
        <v>61</v>
      </c>
      <c r="D69" s="24">
        <v>110511</v>
      </c>
      <c r="E69" s="21">
        <v>40</v>
      </c>
      <c r="F69" s="20">
        <f t="shared" si="0"/>
        <v>4420.4399999999996</v>
      </c>
      <c r="G69" s="21"/>
      <c r="H69" s="20">
        <f t="shared" ref="H69" si="184">G69*$D69/1000</f>
        <v>0</v>
      </c>
      <c r="I69" s="21">
        <v>20</v>
      </c>
      <c r="J69" s="20">
        <f t="shared" si="2"/>
        <v>2210.2199999999998</v>
      </c>
      <c r="K69" s="21"/>
      <c r="L69" s="20">
        <f t="shared" ref="L69" si="185">K69*$D69/1000</f>
        <v>0</v>
      </c>
      <c r="M69" s="21"/>
      <c r="N69" s="20">
        <f t="shared" si="3"/>
        <v>0</v>
      </c>
      <c r="O69" s="21"/>
      <c r="P69" s="20">
        <f t="shared" si="182"/>
        <v>0</v>
      </c>
      <c r="Q69" s="21"/>
      <c r="R69" s="20">
        <f t="shared" si="4"/>
        <v>0</v>
      </c>
      <c r="S69" s="21"/>
      <c r="T69" s="20">
        <f t="shared" si="183"/>
        <v>0</v>
      </c>
      <c r="U69" s="21"/>
      <c r="V69" s="20">
        <f t="shared" si="5"/>
        <v>0</v>
      </c>
      <c r="W69" s="21">
        <f t="shared" si="6"/>
        <v>60</v>
      </c>
      <c r="X69" s="31">
        <f t="shared" si="7"/>
        <v>6630.66</v>
      </c>
    </row>
    <row r="70" spans="1:25" ht="15.75" x14ac:dyDescent="0.25">
      <c r="A70" s="30">
        <v>62</v>
      </c>
      <c r="B70" s="26" t="s">
        <v>31</v>
      </c>
      <c r="C70" s="28">
        <v>62</v>
      </c>
      <c r="D70" s="24">
        <v>162790</v>
      </c>
      <c r="E70" s="21">
        <v>15</v>
      </c>
      <c r="F70" s="20">
        <f t="shared" si="0"/>
        <v>2441.85</v>
      </c>
      <c r="G70" s="21"/>
      <c r="H70" s="20">
        <f t="shared" ref="H70" si="186">G70*$D70/1000</f>
        <v>0</v>
      </c>
      <c r="I70" s="21"/>
      <c r="J70" s="20">
        <f t="shared" si="2"/>
        <v>0</v>
      </c>
      <c r="K70" s="21"/>
      <c r="L70" s="20">
        <f t="shared" ref="L70" si="187">K70*$D70/1000</f>
        <v>0</v>
      </c>
      <c r="M70" s="21"/>
      <c r="N70" s="20">
        <f t="shared" si="3"/>
        <v>0</v>
      </c>
      <c r="O70" s="21"/>
      <c r="P70" s="20">
        <f t="shared" ref="P70:P71" si="188">O70*$D70/1000</f>
        <v>0</v>
      </c>
      <c r="Q70" s="21">
        <v>2</v>
      </c>
      <c r="R70" s="20">
        <f t="shared" si="4"/>
        <v>325.58</v>
      </c>
      <c r="S70" s="21"/>
      <c r="T70" s="20">
        <f t="shared" ref="T70:T71" si="189">S70*$D70/1000</f>
        <v>0</v>
      </c>
      <c r="U70" s="21"/>
      <c r="V70" s="20">
        <f t="shared" si="5"/>
        <v>0</v>
      </c>
      <c r="W70" s="21">
        <f t="shared" si="6"/>
        <v>17</v>
      </c>
      <c r="X70" s="31">
        <f t="shared" si="7"/>
        <v>2767.43</v>
      </c>
    </row>
    <row r="71" spans="1:25" ht="30" x14ac:dyDescent="0.25">
      <c r="A71" s="30">
        <v>63</v>
      </c>
      <c r="B71" s="26" t="s">
        <v>16</v>
      </c>
      <c r="C71" s="28">
        <v>63</v>
      </c>
      <c r="D71" s="24">
        <v>193718</v>
      </c>
      <c r="E71" s="21">
        <v>50</v>
      </c>
      <c r="F71" s="20">
        <f t="shared" si="0"/>
        <v>9685.9</v>
      </c>
      <c r="G71" s="21"/>
      <c r="H71" s="20">
        <f t="shared" ref="H71" si="190">G71*$D71/1000</f>
        <v>0</v>
      </c>
      <c r="I71" s="21"/>
      <c r="J71" s="20">
        <f t="shared" si="2"/>
        <v>0</v>
      </c>
      <c r="K71" s="21">
        <v>10</v>
      </c>
      <c r="L71" s="20">
        <f t="shared" ref="L71" si="191">K71*$D71/1000</f>
        <v>1937.18</v>
      </c>
      <c r="M71" s="21"/>
      <c r="N71" s="20">
        <f t="shared" si="3"/>
        <v>0</v>
      </c>
      <c r="O71" s="21"/>
      <c r="P71" s="20">
        <f t="shared" si="188"/>
        <v>0</v>
      </c>
      <c r="Q71" s="21"/>
      <c r="R71" s="20">
        <f t="shared" si="4"/>
        <v>0</v>
      </c>
      <c r="S71" s="21"/>
      <c r="T71" s="20">
        <f t="shared" si="189"/>
        <v>0</v>
      </c>
      <c r="U71" s="21"/>
      <c r="V71" s="20">
        <f t="shared" si="5"/>
        <v>0</v>
      </c>
      <c r="W71" s="21">
        <f t="shared" si="6"/>
        <v>60</v>
      </c>
      <c r="X71" s="31">
        <f t="shared" si="7"/>
        <v>11623.08</v>
      </c>
    </row>
    <row r="72" spans="1:25" ht="30" x14ac:dyDescent="0.25">
      <c r="A72" s="30">
        <v>64</v>
      </c>
      <c r="B72" s="26" t="s">
        <v>16</v>
      </c>
      <c r="C72" s="28">
        <v>64</v>
      </c>
      <c r="D72" s="24">
        <v>208916</v>
      </c>
      <c r="E72" s="19"/>
      <c r="F72" s="20">
        <f t="shared" si="0"/>
        <v>0</v>
      </c>
      <c r="G72" s="19"/>
      <c r="H72" s="20">
        <f t="shared" ref="H72" si="192">G72*$D72/1000</f>
        <v>0</v>
      </c>
      <c r="I72" s="19"/>
      <c r="J72" s="20">
        <f t="shared" si="2"/>
        <v>0</v>
      </c>
      <c r="K72" s="19"/>
      <c r="L72" s="20">
        <f t="shared" ref="L72" si="193">K72*$D72/1000</f>
        <v>0</v>
      </c>
      <c r="M72" s="19"/>
      <c r="N72" s="20">
        <f t="shared" si="3"/>
        <v>0</v>
      </c>
      <c r="O72" s="19"/>
      <c r="P72" s="20">
        <f t="shared" ref="P72:P73" si="194">O72*$D72/1000</f>
        <v>0</v>
      </c>
      <c r="Q72" s="19"/>
      <c r="R72" s="20">
        <f t="shared" si="4"/>
        <v>0</v>
      </c>
      <c r="S72" s="19"/>
      <c r="T72" s="20">
        <f t="shared" ref="T72:T73" si="195">S72*$D72/1000</f>
        <v>0</v>
      </c>
      <c r="U72" s="19"/>
      <c r="V72" s="20">
        <f t="shared" si="5"/>
        <v>0</v>
      </c>
      <c r="W72" s="19">
        <f t="shared" si="6"/>
        <v>0</v>
      </c>
      <c r="X72" s="31">
        <f t="shared" si="7"/>
        <v>0</v>
      </c>
    </row>
    <row r="73" spans="1:25" ht="30" x14ac:dyDescent="0.25">
      <c r="A73" s="30">
        <v>65</v>
      </c>
      <c r="B73" s="26" t="s">
        <v>32</v>
      </c>
      <c r="C73" s="28">
        <v>65</v>
      </c>
      <c r="D73" s="24">
        <v>144051</v>
      </c>
      <c r="E73" s="21">
        <v>10</v>
      </c>
      <c r="F73" s="20">
        <f t="shared" si="0"/>
        <v>1440.51</v>
      </c>
      <c r="G73" s="21"/>
      <c r="H73" s="20">
        <f t="shared" ref="H73" si="196">G73*$D73/1000</f>
        <v>0</v>
      </c>
      <c r="I73" s="21"/>
      <c r="J73" s="20">
        <f t="shared" si="2"/>
        <v>0</v>
      </c>
      <c r="K73" s="21"/>
      <c r="L73" s="20">
        <f t="shared" ref="L73" si="197">K73*$D73/1000</f>
        <v>0</v>
      </c>
      <c r="M73" s="21"/>
      <c r="N73" s="20">
        <f t="shared" si="3"/>
        <v>0</v>
      </c>
      <c r="O73" s="21"/>
      <c r="P73" s="20">
        <f t="shared" si="194"/>
        <v>0</v>
      </c>
      <c r="Q73" s="21"/>
      <c r="R73" s="20">
        <f t="shared" si="4"/>
        <v>0</v>
      </c>
      <c r="S73" s="21"/>
      <c r="T73" s="20">
        <f t="shared" si="195"/>
        <v>0</v>
      </c>
      <c r="U73" s="21"/>
      <c r="V73" s="20">
        <f t="shared" si="5"/>
        <v>0</v>
      </c>
      <c r="W73" s="21">
        <f t="shared" si="6"/>
        <v>10</v>
      </c>
      <c r="X73" s="31">
        <f t="shared" si="7"/>
        <v>1440.51</v>
      </c>
    </row>
    <row r="74" spans="1:25" ht="15.75" x14ac:dyDescent="0.25">
      <c r="A74" s="30">
        <v>66</v>
      </c>
      <c r="B74" s="26" t="s">
        <v>33</v>
      </c>
      <c r="C74" s="28">
        <v>66</v>
      </c>
      <c r="D74" s="24">
        <v>216961</v>
      </c>
      <c r="E74" s="19">
        <v>30</v>
      </c>
      <c r="F74" s="20">
        <f t="shared" ref="F74:F75" si="198">E74*$D74/1000</f>
        <v>6508.83</v>
      </c>
      <c r="G74" s="19"/>
      <c r="H74" s="20">
        <f t="shared" ref="H74" si="199">G74*$D74/1000</f>
        <v>0</v>
      </c>
      <c r="I74" s="19">
        <v>12</v>
      </c>
      <c r="J74" s="20">
        <f t="shared" ref="J74:J75" si="200">I74*$D74/1000</f>
        <v>2603.5320000000002</v>
      </c>
      <c r="K74" s="19"/>
      <c r="L74" s="20">
        <f t="shared" ref="L74" si="201">K74*$D74/1000</f>
        <v>0</v>
      </c>
      <c r="M74" s="19"/>
      <c r="N74" s="20">
        <f t="shared" ref="N74:N75" si="202">M74*$D74/1000</f>
        <v>0</v>
      </c>
      <c r="O74" s="19"/>
      <c r="P74" s="20">
        <f t="shared" ref="P74:P75" si="203">O74*$D74/1000</f>
        <v>0</v>
      </c>
      <c r="Q74" s="19"/>
      <c r="R74" s="20">
        <f t="shared" ref="R74:R75" si="204">Q74*$D74/1000</f>
        <v>0</v>
      </c>
      <c r="S74" s="19"/>
      <c r="T74" s="20">
        <f t="shared" ref="T74:T75" si="205">S74*$D74/1000</f>
        <v>0</v>
      </c>
      <c r="U74" s="19"/>
      <c r="V74" s="20">
        <f t="shared" ref="V74:V75" si="206">U74*$D74/1000</f>
        <v>0</v>
      </c>
      <c r="W74" s="19">
        <f t="shared" ref="W74:W75" si="207">E74+G74+I74+K74+M74+O74+Q74+S74+U74</f>
        <v>42</v>
      </c>
      <c r="X74" s="31">
        <f t="shared" ref="X74:X75" si="208">F74+H74+J74+L74+N74+P74+R74+T74+V74</f>
        <v>9112.362000000001</v>
      </c>
    </row>
    <row r="75" spans="1:25" s="14" customFormat="1" ht="15.75" x14ac:dyDescent="0.25">
      <c r="A75" s="30">
        <v>67</v>
      </c>
      <c r="B75" s="26" t="s">
        <v>33</v>
      </c>
      <c r="C75" s="28">
        <v>67</v>
      </c>
      <c r="D75" s="24">
        <v>19595</v>
      </c>
      <c r="E75" s="19"/>
      <c r="F75" s="20">
        <f t="shared" si="198"/>
        <v>0</v>
      </c>
      <c r="G75" s="19"/>
      <c r="H75" s="20">
        <f t="shared" ref="H75" si="209">G75*$D75/1000</f>
        <v>0</v>
      </c>
      <c r="I75" s="19"/>
      <c r="J75" s="20">
        <f t="shared" si="200"/>
        <v>0</v>
      </c>
      <c r="K75" s="19"/>
      <c r="L75" s="20">
        <f t="shared" ref="L75" si="210">K75*$D75/1000</f>
        <v>0</v>
      </c>
      <c r="M75" s="19"/>
      <c r="N75" s="20">
        <f t="shared" si="202"/>
        <v>0</v>
      </c>
      <c r="O75" s="19"/>
      <c r="P75" s="20">
        <f t="shared" si="203"/>
        <v>0</v>
      </c>
      <c r="Q75" s="19"/>
      <c r="R75" s="20">
        <f t="shared" si="204"/>
        <v>0</v>
      </c>
      <c r="S75" s="19"/>
      <c r="T75" s="20">
        <f t="shared" si="205"/>
        <v>0</v>
      </c>
      <c r="U75" s="19"/>
      <c r="V75" s="20">
        <f t="shared" si="206"/>
        <v>0</v>
      </c>
      <c r="W75" s="19">
        <f t="shared" si="207"/>
        <v>0</v>
      </c>
      <c r="X75" s="31">
        <f t="shared" si="208"/>
        <v>0</v>
      </c>
    </row>
    <row r="76" spans="1:25" s="14" customFormat="1" ht="15.75" x14ac:dyDescent="0.25">
      <c r="A76" s="32"/>
      <c r="B76" s="27"/>
      <c r="C76" s="29"/>
      <c r="D76" s="25"/>
      <c r="E76" s="22"/>
      <c r="F76" s="23"/>
      <c r="G76" s="22"/>
      <c r="H76" s="23"/>
      <c r="I76" s="22"/>
      <c r="J76" s="23"/>
      <c r="K76" s="22"/>
      <c r="L76" s="23"/>
      <c r="M76" s="22"/>
      <c r="N76" s="23"/>
      <c r="O76" s="22"/>
      <c r="P76" s="23"/>
      <c r="Q76" s="22"/>
      <c r="R76" s="23"/>
      <c r="S76" s="22"/>
      <c r="T76" s="23"/>
      <c r="U76" s="22"/>
      <c r="V76" s="23"/>
      <c r="W76" s="22"/>
      <c r="X76" s="33"/>
    </row>
    <row r="77" spans="1:25" ht="16.5" thickBot="1" x14ac:dyDescent="0.3">
      <c r="A77" s="34"/>
      <c r="B77" s="35" t="s">
        <v>13</v>
      </c>
      <c r="C77" s="35"/>
      <c r="D77" s="36"/>
      <c r="E77" s="37">
        <f>SUM(E9:E76)</f>
        <v>2915</v>
      </c>
      <c r="F77" s="38">
        <f t="shared" ref="F77:V77" si="211">SUM(F9:F76)</f>
        <v>536332.45200000005</v>
      </c>
      <c r="G77" s="37">
        <f t="shared" si="211"/>
        <v>1381</v>
      </c>
      <c r="H77" s="38">
        <f t="shared" si="211"/>
        <v>301823.696</v>
      </c>
      <c r="I77" s="37">
        <f t="shared" si="211"/>
        <v>168</v>
      </c>
      <c r="J77" s="38">
        <f t="shared" si="211"/>
        <v>21729.091</v>
      </c>
      <c r="K77" s="37">
        <f t="shared" si="211"/>
        <v>456</v>
      </c>
      <c r="L77" s="38">
        <f t="shared" si="211"/>
        <v>64460.192999999992</v>
      </c>
      <c r="M77" s="37">
        <f t="shared" si="211"/>
        <v>172</v>
      </c>
      <c r="N77" s="38">
        <f t="shared" si="211"/>
        <v>61289.952999999994</v>
      </c>
      <c r="O77" s="37">
        <f t="shared" si="211"/>
        <v>50</v>
      </c>
      <c r="P77" s="38">
        <f t="shared" si="211"/>
        <v>5911.25</v>
      </c>
      <c r="Q77" s="37">
        <f t="shared" si="211"/>
        <v>10</v>
      </c>
      <c r="R77" s="38">
        <f t="shared" si="211"/>
        <v>1997.9059999999997</v>
      </c>
      <c r="S77" s="37">
        <f t="shared" si="211"/>
        <v>30</v>
      </c>
      <c r="T77" s="38">
        <f t="shared" si="211"/>
        <v>9570.5400000000009</v>
      </c>
      <c r="U77" s="37">
        <f t="shared" si="211"/>
        <v>233</v>
      </c>
      <c r="V77" s="38">
        <f t="shared" si="211"/>
        <v>56649.644999999997</v>
      </c>
      <c r="W77" s="37">
        <f>SUM(W9:W76)</f>
        <v>5415</v>
      </c>
      <c r="X77" s="39">
        <f>SUM(X9:X76)</f>
        <v>1059764.7260000003</v>
      </c>
    </row>
    <row r="78" spans="1:25" x14ac:dyDescent="0.25"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</row>
  </sheetData>
  <autoFilter ref="A8:Y77" xr:uid="{330E4985-8CC9-4679-A594-5E009D335CD6}"/>
  <mergeCells count="16">
    <mergeCell ref="A5:V5"/>
    <mergeCell ref="W7:X7"/>
    <mergeCell ref="A6:V6"/>
    <mergeCell ref="A7:A8"/>
    <mergeCell ref="B7:B8"/>
    <mergeCell ref="C7:C8"/>
    <mergeCell ref="D7:D8"/>
    <mergeCell ref="E7:F7"/>
    <mergeCell ref="G7:H7"/>
    <mergeCell ref="I7:J7"/>
    <mergeCell ref="K7:L7"/>
    <mergeCell ref="M7:N7"/>
    <mergeCell ref="O7:P7"/>
    <mergeCell ref="Q7:R7"/>
    <mergeCell ref="S7:T7"/>
    <mergeCell ref="U7:V7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4 ВМП</vt:lpstr>
      <vt:lpstr>'Приложение 4 ВМП'!Заголовки_для_печати</vt:lpstr>
      <vt:lpstr>'Приложение 4 ВМП'!Область_печати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Виктория Юрьевна</dc:creator>
  <cp:lastModifiedBy>Новикова Светлана Альбертовна</cp:lastModifiedBy>
  <dcterms:created xsi:type="dcterms:W3CDTF">2022-12-29T07:47:10Z</dcterms:created>
  <dcterms:modified xsi:type="dcterms:W3CDTF">2022-12-30T12:35:42Z</dcterms:modified>
</cp:coreProperties>
</file>